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isc\Baseball\Kids Baseball\Mike's Baseball\Website\"/>
    </mc:Choice>
  </mc:AlternateContent>
  <xr:revisionPtr revIDLastSave="0" documentId="13_ncr:1_{4F951306-70CC-46DD-8EF7-2C2C438A08A4}" xr6:coauthVersionLast="47" xr6:coauthVersionMax="47" xr10:uidLastSave="{00000000-0000-0000-0000-000000000000}"/>
  <bookViews>
    <workbookView xWindow="-120" yWindow="-120" windowWidth="29040" windowHeight="15720" xr2:uid="{739E0F95-EAC8-4957-B7F5-6F7F058BF376}"/>
  </bookViews>
  <sheets>
    <sheet name="2018 Elims" sheetId="2" r:id="rId1"/>
    <sheet name="2019 Elims" sheetId="1" r:id="rId2"/>
    <sheet name="2022 Elims" sheetId="3" r:id="rId3"/>
    <sheet name="2023 Elims" sheetId="4" r:id="rId4"/>
    <sheet name="2018 - 2023" sheetId="5" r:id="rId5"/>
    <sheet name="Misc. Elims Record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1" i="6" l="1"/>
  <c r="R71" i="6"/>
  <c r="P71" i="6"/>
  <c r="M71" i="6"/>
  <c r="N71" i="6"/>
  <c r="O71" i="6"/>
  <c r="S71" i="6" s="1"/>
  <c r="L71" i="6"/>
  <c r="S58" i="6"/>
  <c r="S59" i="6"/>
  <c r="S57" i="6"/>
  <c r="S51" i="6"/>
  <c r="S50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6" i="6"/>
  <c r="AC7" i="6"/>
  <c r="AC8" i="6"/>
  <c r="AC10" i="6"/>
  <c r="AC13" i="6"/>
  <c r="AC12" i="6"/>
  <c r="AC14" i="6"/>
  <c r="AC15" i="6"/>
  <c r="AC16" i="6"/>
  <c r="AC21" i="6"/>
  <c r="AC22" i="6"/>
  <c r="AC20" i="6"/>
  <c r="AC19" i="6"/>
  <c r="AC23" i="6"/>
  <c r="AC25" i="6"/>
  <c r="AC30" i="6"/>
  <c r="AC27" i="6"/>
  <c r="AC29" i="6"/>
  <c r="AC28" i="6"/>
  <c r="AC31" i="6"/>
  <c r="AC33" i="6"/>
  <c r="AC36" i="6"/>
  <c r="AC34" i="6"/>
  <c r="AC35" i="6"/>
  <c r="AC37" i="6"/>
  <c r="AC42" i="6"/>
  <c r="AC43" i="6"/>
  <c r="AC40" i="6"/>
  <c r="AC41" i="6"/>
  <c r="AC44" i="6"/>
  <c r="AC46" i="6"/>
  <c r="AC47" i="6"/>
  <c r="AC48" i="6"/>
  <c r="AC49" i="6"/>
  <c r="AC50" i="6"/>
  <c r="AC53" i="6"/>
  <c r="AC54" i="6"/>
  <c r="AC52" i="6"/>
  <c r="AC55" i="6"/>
  <c r="AC57" i="6"/>
  <c r="AC63" i="6"/>
  <c r="AC62" i="6"/>
  <c r="AC61" i="6"/>
  <c r="AC60" i="6"/>
  <c r="AC64" i="6"/>
  <c r="AC66" i="6"/>
  <c r="AC67" i="6"/>
  <c r="AC68" i="6"/>
  <c r="AC70" i="6"/>
  <c r="AC71" i="6"/>
  <c r="AC72" i="6"/>
  <c r="AC73" i="6"/>
  <c r="AC74" i="6"/>
  <c r="AC77" i="6"/>
  <c r="AC76" i="6"/>
  <c r="AC78" i="6"/>
  <c r="AC81" i="6"/>
  <c r="AC83" i="6"/>
  <c r="AC84" i="6"/>
  <c r="AC82" i="6"/>
  <c r="AC85" i="6"/>
  <c r="AC88" i="6"/>
  <c r="AC87" i="6"/>
  <c r="AC89" i="6"/>
  <c r="AC94" i="6"/>
  <c r="AC92" i="6"/>
  <c r="AC93" i="6"/>
  <c r="AC91" i="6"/>
  <c r="AC95" i="6"/>
  <c r="AC98" i="6"/>
  <c r="AC97" i="6"/>
  <c r="AC99" i="6"/>
  <c r="AC101" i="6"/>
  <c r="AC102" i="6"/>
  <c r="AC103" i="6"/>
  <c r="AC104" i="6"/>
  <c r="AC105" i="6"/>
  <c r="AC108" i="6"/>
  <c r="AC109" i="6"/>
  <c r="AC111" i="6"/>
  <c r="AC110" i="6"/>
  <c r="AC112" i="6"/>
  <c r="AC114" i="6"/>
  <c r="AC115" i="6"/>
  <c r="AC117" i="6"/>
  <c r="AC116" i="6"/>
  <c r="AC118" i="6"/>
  <c r="AC121" i="6"/>
  <c r="AC120" i="6"/>
  <c r="AC122" i="6"/>
  <c r="AC123" i="6"/>
  <c r="AC124" i="6"/>
  <c r="AC130" i="6"/>
  <c r="AC127" i="6"/>
  <c r="AC129" i="6"/>
  <c r="AC128" i="6"/>
  <c r="AC131" i="6"/>
  <c r="AC136" i="6"/>
  <c r="AC134" i="6"/>
  <c r="AC135" i="6"/>
  <c r="AC133" i="6"/>
  <c r="AC137" i="6"/>
  <c r="AC6" i="6"/>
  <c r="Q60" i="6"/>
  <c r="S60" i="6" s="1"/>
  <c r="R60" i="6"/>
  <c r="P60" i="6"/>
  <c r="M60" i="6"/>
  <c r="N60" i="6"/>
  <c r="O60" i="6"/>
  <c r="L60" i="6"/>
  <c r="Q52" i="6"/>
  <c r="R52" i="6"/>
  <c r="P52" i="6"/>
  <c r="M52" i="6"/>
  <c r="N52" i="6"/>
  <c r="O52" i="6"/>
  <c r="S52" i="6" s="1"/>
  <c r="L52" i="6"/>
  <c r="L44" i="6"/>
  <c r="S37" i="6"/>
  <c r="S38" i="6"/>
  <c r="S39" i="6"/>
  <c r="S40" i="6"/>
  <c r="S41" i="6"/>
  <c r="S42" i="6"/>
  <c r="S43" i="6"/>
  <c r="Q44" i="6"/>
  <c r="R44" i="6"/>
  <c r="P44" i="6"/>
  <c r="N44" i="6"/>
  <c r="O44" i="6"/>
  <c r="S44" i="6" s="1"/>
  <c r="M44" i="6"/>
  <c r="L29" i="6"/>
  <c r="L30" i="6"/>
  <c r="L21" i="6"/>
  <c r="L24" i="6"/>
  <c r="L25" i="6"/>
  <c r="L26" i="6"/>
  <c r="L27" i="6"/>
  <c r="L7" i="6"/>
  <c r="L22" i="6"/>
  <c r="L6" i="6"/>
  <c r="L11" i="6"/>
  <c r="L8" i="6"/>
  <c r="L9" i="6"/>
  <c r="L10" i="6"/>
  <c r="L12" i="6"/>
  <c r="L13" i="6"/>
  <c r="L14" i="6"/>
  <c r="L15" i="6"/>
  <c r="L16" i="6"/>
  <c r="L17" i="6"/>
  <c r="L18" i="6"/>
  <c r="L19" i="6"/>
  <c r="L20" i="6"/>
  <c r="L23" i="6"/>
  <c r="L28" i="6"/>
  <c r="X6" i="4"/>
  <c r="Z6" i="4"/>
  <c r="X13" i="4"/>
  <c r="Z13" i="4"/>
  <c r="Z18" i="4"/>
  <c r="X18" i="4"/>
  <c r="Z8" i="4"/>
  <c r="AA8" i="4"/>
  <c r="X8" i="4"/>
  <c r="X22" i="4"/>
  <c r="Z22" i="4"/>
  <c r="X4" i="4"/>
  <c r="Z4" i="4"/>
  <c r="X12" i="4"/>
  <c r="Z12" i="4"/>
  <c r="X21" i="4"/>
  <c r="Z21" i="4"/>
  <c r="X17" i="4"/>
  <c r="Z17" i="4"/>
  <c r="Z16" i="4"/>
  <c r="X16" i="4"/>
  <c r="Z11" i="4"/>
  <c r="Z15" i="4"/>
  <c r="X15" i="4"/>
  <c r="Z20" i="4"/>
  <c r="X20" i="4"/>
  <c r="X7" i="4"/>
  <c r="Z7" i="4"/>
  <c r="X19" i="4"/>
  <c r="Z19" i="4"/>
  <c r="X14" i="4"/>
  <c r="Z14" i="4"/>
  <c r="Z10" i="4"/>
  <c r="X10" i="4"/>
  <c r="Z9" i="4"/>
  <c r="X9" i="4"/>
  <c r="Z5" i="4"/>
  <c r="X5" i="4"/>
  <c r="AA9" i="4"/>
  <c r="AA10" i="4"/>
  <c r="AA14" i="4"/>
  <c r="AA19" i="4"/>
  <c r="AA7" i="4"/>
  <c r="AA20" i="4"/>
  <c r="AA15" i="4"/>
  <c r="AA11" i="4"/>
  <c r="AA16" i="4"/>
  <c r="AA17" i="4"/>
  <c r="AA21" i="4"/>
  <c r="AA12" i="4"/>
  <c r="AA4" i="4"/>
  <c r="AA22" i="4"/>
  <c r="AA18" i="4"/>
  <c r="AA13" i="4"/>
  <c r="AA6" i="4"/>
  <c r="AA5" i="4"/>
  <c r="AA4" i="3"/>
  <c r="AA21" i="3"/>
  <c r="AA12" i="3"/>
  <c r="AA17" i="3"/>
  <c r="AA11" i="3"/>
  <c r="AA16" i="3"/>
  <c r="AA10" i="3"/>
  <c r="AA20" i="3"/>
  <c r="AA5" i="3"/>
  <c r="AA15" i="3"/>
  <c r="AA19" i="3"/>
  <c r="AA14" i="3"/>
  <c r="AA6" i="3"/>
  <c r="AA13" i="3"/>
  <c r="AA18" i="3"/>
  <c r="AA8" i="3"/>
  <c r="AA9" i="3"/>
  <c r="AA7" i="3"/>
  <c r="Y4" i="3"/>
  <c r="Y21" i="3"/>
  <c r="Y12" i="3"/>
  <c r="Y17" i="3"/>
  <c r="Y11" i="3"/>
  <c r="Y16" i="3"/>
  <c r="Y10" i="3"/>
  <c r="Y20" i="3"/>
  <c r="Y5" i="3"/>
  <c r="Y15" i="3"/>
  <c r="Y19" i="3"/>
  <c r="Y14" i="3"/>
  <c r="Y6" i="3"/>
  <c r="Y13" i="3"/>
  <c r="Y18" i="3"/>
  <c r="Y8" i="3"/>
  <c r="Y9" i="3"/>
  <c r="Y7" i="3"/>
  <c r="AB9" i="3"/>
  <c r="AB8" i="3"/>
  <c r="AB18" i="3"/>
  <c r="AB13" i="3"/>
  <c r="AB6" i="3"/>
  <c r="AB14" i="3"/>
  <c r="AB19" i="3"/>
  <c r="AB15" i="3"/>
  <c r="AB5" i="3"/>
  <c r="AB20" i="3"/>
  <c r="AB10" i="3"/>
  <c r="AB16" i="3"/>
  <c r="AB11" i="3"/>
  <c r="AB17" i="3"/>
  <c r="AB12" i="3"/>
  <c r="AB21" i="3"/>
  <c r="AB4" i="3"/>
  <c r="AB7" i="3"/>
  <c r="Z21" i="1"/>
  <c r="X21" i="1"/>
  <c r="X9" i="1"/>
  <c r="Z9" i="1"/>
  <c r="Z26" i="1"/>
  <c r="X26" i="1"/>
  <c r="X20" i="1"/>
  <c r="Z20" i="1"/>
  <c r="X19" i="1"/>
  <c r="Z19" i="1"/>
  <c r="X15" i="1"/>
  <c r="Z15" i="1"/>
  <c r="Z25" i="1"/>
  <c r="X25" i="1"/>
  <c r="X18" i="1"/>
  <c r="Z18" i="1"/>
  <c r="Z14" i="1"/>
  <c r="X14" i="1"/>
  <c r="Z24" i="1"/>
  <c r="X24" i="1"/>
  <c r="X7" i="1"/>
  <c r="Z7" i="1"/>
  <c r="X13" i="1"/>
  <c r="Z13" i="1"/>
  <c r="X17" i="1"/>
  <c r="Z17" i="1"/>
  <c r="X12" i="1"/>
  <c r="Z12" i="1"/>
  <c r="X23" i="1"/>
  <c r="X11" i="1"/>
  <c r="Z11" i="1"/>
  <c r="Z10" i="1"/>
  <c r="X10" i="1"/>
  <c r="Z8" i="1"/>
  <c r="X8" i="1"/>
  <c r="Z22" i="1"/>
  <c r="X22" i="1"/>
  <c r="Z16" i="1"/>
  <c r="X16" i="1"/>
  <c r="AA16" i="1"/>
  <c r="AA22" i="1"/>
  <c r="AA8" i="1"/>
  <c r="AA10" i="1"/>
  <c r="AA11" i="1"/>
  <c r="AA23" i="1"/>
  <c r="AA12" i="1"/>
  <c r="AA17" i="1"/>
  <c r="AA13" i="1"/>
  <c r="AA7" i="1"/>
  <c r="AA24" i="1"/>
  <c r="AA14" i="1"/>
  <c r="AA18" i="1"/>
  <c r="AA25" i="1"/>
  <c r="AA15" i="1"/>
  <c r="AA19" i="1"/>
  <c r="AA20" i="1"/>
  <c r="AA26" i="1"/>
  <c r="AA9" i="1"/>
  <c r="AA21" i="1"/>
  <c r="Z6" i="1"/>
  <c r="X6" i="1"/>
  <c r="AA6" i="1"/>
  <c r="Z5" i="2"/>
  <c r="AA5" i="2"/>
  <c r="X5" i="2"/>
  <c r="AA20" i="2"/>
  <c r="Z16" i="2"/>
  <c r="X16" i="2"/>
  <c r="AA16" i="2"/>
  <c r="Z13" i="2"/>
  <c r="X13" i="2"/>
  <c r="AA13" i="2"/>
  <c r="Z25" i="2"/>
  <c r="X25" i="2"/>
  <c r="AA25" i="2"/>
  <c r="Z14" i="2"/>
  <c r="X14" i="2"/>
  <c r="AA14" i="2"/>
  <c r="Z19" i="2"/>
  <c r="X19" i="2"/>
  <c r="AA19" i="2"/>
  <c r="Z15" i="2"/>
  <c r="X15" i="2"/>
  <c r="AA15" i="2"/>
  <c r="X10" i="2"/>
  <c r="Z10" i="2"/>
  <c r="AA10" i="2"/>
  <c r="X12" i="2"/>
  <c r="Z12" i="2"/>
  <c r="AA12" i="2"/>
  <c r="Z21" i="2"/>
  <c r="AA21" i="2"/>
  <c r="X21" i="2"/>
  <c r="Z11" i="2"/>
  <c r="X11" i="2"/>
  <c r="AA11" i="2"/>
  <c r="Z4" i="2"/>
  <c r="AA4" i="2"/>
  <c r="X4" i="2"/>
  <c r="Z24" i="2"/>
  <c r="X24" i="2"/>
  <c r="AA24" i="2"/>
  <c r="Z6" i="2"/>
  <c r="X6" i="2"/>
  <c r="AA6" i="2"/>
  <c r="Z18" i="2"/>
  <c r="X18" i="2"/>
  <c r="AA18" i="2"/>
  <c r="Z7" i="2"/>
  <c r="X7" i="2"/>
  <c r="AA7" i="2"/>
  <c r="Z17" i="2"/>
  <c r="X17" i="2"/>
  <c r="AA17" i="2"/>
  <c r="Z22" i="2"/>
  <c r="Z8" i="2"/>
  <c r="Z23" i="2"/>
  <c r="X22" i="2"/>
  <c r="X8" i="2"/>
  <c r="X23" i="2"/>
  <c r="AA22" i="2"/>
  <c r="AA23" i="2"/>
  <c r="AA8" i="2"/>
  <c r="AA9" i="2"/>
  <c r="Z9" i="2"/>
  <c r="X9" i="2"/>
</calcChain>
</file>

<file path=xl/sharedStrings.xml><?xml version="1.0" encoding="utf-8"?>
<sst xmlns="http://schemas.openxmlformats.org/spreadsheetml/2006/main" count="2160" uniqueCount="525">
  <si>
    <t>Windsor</t>
  </si>
  <si>
    <t>Woodslee</t>
  </si>
  <si>
    <t>Amherstburg</t>
  </si>
  <si>
    <t>Game #</t>
  </si>
  <si>
    <t>TIME</t>
  </si>
  <si>
    <t>LOCATION</t>
  </si>
  <si>
    <t>9:15 am</t>
  </si>
  <si>
    <t>9:30 am</t>
  </si>
  <si>
    <t>12:15 pm</t>
  </si>
  <si>
    <t>12:30 pm</t>
  </si>
  <si>
    <t>Cullen</t>
  </si>
  <si>
    <t>Soulliere</t>
  </si>
  <si>
    <t>Libro</t>
  </si>
  <si>
    <t>Lacasse</t>
  </si>
  <si>
    <t>Sarnia Braves</t>
  </si>
  <si>
    <t>Oakville A's</t>
  </si>
  <si>
    <t>Brampton Royals</t>
  </si>
  <si>
    <t>Windsor A's</t>
  </si>
  <si>
    <t>Leaside Leafs</t>
  </si>
  <si>
    <t>Niagara Metros</t>
  </si>
  <si>
    <t>Kendall Eagles</t>
  </si>
  <si>
    <t>Milton Red Sox</t>
  </si>
  <si>
    <t>East York Bulldogs</t>
  </si>
  <si>
    <t>Etobicoke Rangers</t>
  </si>
  <si>
    <t>Windsor Stars</t>
  </si>
  <si>
    <t>Tecumseh Thunder</t>
  </si>
  <si>
    <t>Mississauga SW Twins</t>
  </si>
  <si>
    <t>Pickering Red Sox</t>
  </si>
  <si>
    <t>Martingrove White Sox</t>
  </si>
  <si>
    <t>Erindale Cardinals</t>
  </si>
  <si>
    <t>Newmarket Hawks</t>
  </si>
  <si>
    <t>Burlington Brants</t>
  </si>
  <si>
    <t>Strathroy Royals</t>
  </si>
  <si>
    <t>August 2</t>
  </si>
  <si>
    <t>ROUND 1</t>
  </si>
  <si>
    <t xml:space="preserve">BYE: </t>
  </si>
  <si>
    <t>ROUND 2</t>
  </si>
  <si>
    <t>BYE:</t>
  </si>
  <si>
    <t>2:45 pm</t>
  </si>
  <si>
    <t>5:30 pm</t>
  </si>
  <si>
    <t>8:15 pm</t>
  </si>
  <si>
    <t>Loser Game #1-Etobicoke</t>
  </si>
  <si>
    <t>Loser Game #3-Brampton</t>
  </si>
  <si>
    <t>Loser Game #5-Pickering</t>
  </si>
  <si>
    <t>Loser Game #7-Erindale</t>
  </si>
  <si>
    <t>Loser Game #9- Burlington</t>
  </si>
  <si>
    <t>Round #1 Bye-Ilderton</t>
  </si>
  <si>
    <t>Loser Game #2-Oakville</t>
  </si>
  <si>
    <t>Loser Game #4-Windsor A's</t>
  </si>
  <si>
    <t>Loser Game #6-Martingrove</t>
  </si>
  <si>
    <t>Loser Game #8-Kendall</t>
  </si>
  <si>
    <t>Loser Game #10-East York</t>
  </si>
  <si>
    <t>ROUND 3</t>
  </si>
  <si>
    <t>Aug 3</t>
  </si>
  <si>
    <t>Win Game #11- Etobicoke</t>
  </si>
  <si>
    <t>Win Game #13-Pickering</t>
  </si>
  <si>
    <t>Win Game #15-Burlington</t>
  </si>
  <si>
    <t>Loser Game #17-Mississauga</t>
  </si>
  <si>
    <t>Loser Game #19-Niagara</t>
  </si>
  <si>
    <t>Win Game #1-Sarnia</t>
  </si>
  <si>
    <t>Win Game #17-Tecumseh</t>
  </si>
  <si>
    <t>Win Game #19-Newmarket</t>
  </si>
  <si>
    <t>Win Game #12-Brampton</t>
  </si>
  <si>
    <t>Win Game #4-Mississauga</t>
  </si>
  <si>
    <t>Win Game #2-Windsor S</t>
  </si>
  <si>
    <t>Win Game #6-Thornhill</t>
  </si>
  <si>
    <t>Win Game #8-Newmarket</t>
  </si>
  <si>
    <t>Win Game #10-Strathroy</t>
  </si>
  <si>
    <t>Win Game #3-Tecumseh</t>
  </si>
  <si>
    <t>Win Game #5-Leaside</t>
  </si>
  <si>
    <t>Win Game #7-Niagara</t>
  </si>
  <si>
    <t>Win Game #9-Milton</t>
  </si>
  <si>
    <t>Loser Game #20-Milton</t>
  </si>
  <si>
    <t>Win Game #16-Windsor</t>
  </si>
  <si>
    <t>Win Game #18-Thornhill</t>
  </si>
  <si>
    <t>Win Game #14-Erindale</t>
  </si>
  <si>
    <t>Loser Game #16-Ilderton</t>
  </si>
  <si>
    <t>Loser Game #18-Leaside</t>
  </si>
  <si>
    <t>Win Game #20-Strathroy</t>
  </si>
  <si>
    <t>ROUND 4</t>
  </si>
  <si>
    <t>3:15</t>
  </si>
  <si>
    <t>6:15</t>
  </si>
  <si>
    <t>Win Game #21-Brampton</t>
  </si>
  <si>
    <t>Win Game #23-Ilderton</t>
  </si>
  <si>
    <t>Win Game #25-Niagara</t>
  </si>
  <si>
    <t>Loser Game #27-Tecumseh</t>
  </si>
  <si>
    <t>Win Game #27-Sarnia</t>
  </si>
  <si>
    <t>Win Game #22-Pickering</t>
  </si>
  <si>
    <t>Win Game #24-Mississauga</t>
  </si>
  <si>
    <t>Loser Game #26 Windsor</t>
  </si>
  <si>
    <t>Loser Game #28-Newmarket</t>
  </si>
  <si>
    <t>Win Game #28-Strathroy</t>
  </si>
  <si>
    <t>ROUND 5</t>
  </si>
  <si>
    <t>Aug 4</t>
  </si>
  <si>
    <t>10:30 am</t>
  </si>
  <si>
    <t>Win Game #30-Mississauga</t>
  </si>
  <si>
    <t>Win Game #32-Tecumseh</t>
  </si>
  <si>
    <t>Win Game #27-Thornhill</t>
  </si>
  <si>
    <t>Win Game #31-Windsor</t>
  </si>
  <si>
    <t>Loser Game #33-Strathroy</t>
  </si>
  <si>
    <t>Win Game #33-Sarnia</t>
  </si>
  <si>
    <t>ROUND 6</t>
  </si>
  <si>
    <t>Brampton</t>
  </si>
  <si>
    <t>1:45 pm</t>
  </si>
  <si>
    <t>Sarnia</t>
  </si>
  <si>
    <t>Strathroy</t>
  </si>
  <si>
    <t>ROUND 7</t>
  </si>
  <si>
    <t>10:00 am</t>
  </si>
  <si>
    <t>1:30 pm</t>
  </si>
  <si>
    <t>4:00 pm</t>
  </si>
  <si>
    <t>Thornhill Reds</t>
  </si>
  <si>
    <t>WINNER - Sarnia Braves</t>
  </si>
  <si>
    <t>Ilderton</t>
  </si>
  <si>
    <t>2019 Elims</t>
  </si>
  <si>
    <t>GAME #</t>
  </si>
  <si>
    <t>Ajax Spartans</t>
  </si>
  <si>
    <t>5:00 PM</t>
  </si>
  <si>
    <t>11:00 AM</t>
  </si>
  <si>
    <t>FRIDAY</t>
  </si>
  <si>
    <t>July 29</t>
  </si>
  <si>
    <t>Windsor Atheletics</t>
  </si>
  <si>
    <t>2:00 PM</t>
  </si>
  <si>
    <t>Ilderton River Hawks</t>
  </si>
  <si>
    <t>July 30</t>
  </si>
  <si>
    <t>Win Game #2-Newmarket</t>
  </si>
  <si>
    <t>Win Game #3-Etobicoke</t>
  </si>
  <si>
    <t>5:00 pm</t>
  </si>
  <si>
    <t>Win Game #4-East York</t>
  </si>
  <si>
    <t>Win Game #5-Sarnia</t>
  </si>
  <si>
    <t>Win Game #1</t>
  </si>
  <si>
    <t>Win Game #6-Burlington</t>
  </si>
  <si>
    <t>Win Game #7-Thornhill</t>
  </si>
  <si>
    <t>8:00 pm</t>
  </si>
  <si>
    <t>Lose Game #1</t>
  </si>
  <si>
    <t>Win Game #8-Ilderton</t>
  </si>
  <si>
    <t>Win Game #9-Windsor S</t>
  </si>
  <si>
    <t>Loser Game #2-Milton</t>
  </si>
  <si>
    <t>Loser Game #3-Leaside</t>
  </si>
  <si>
    <t>Win Game #10</t>
  </si>
  <si>
    <t>Loser Game #4-WAA</t>
  </si>
  <si>
    <t>Loser Game #5-Tecumseh</t>
  </si>
  <si>
    <t>Win Game #14</t>
  </si>
  <si>
    <t>Loser Game #6-Oakville</t>
  </si>
  <si>
    <t>Loser Game #7-Strathroy</t>
  </si>
  <si>
    <t>Loser Game #8-Brampton</t>
  </si>
  <si>
    <t>Loser Game #9-Erindale</t>
  </si>
  <si>
    <t>Lose Game #1-Ajax</t>
  </si>
  <si>
    <t>Win Game #11-Tecumseh</t>
  </si>
  <si>
    <t>Win Game #12-Strathroy</t>
  </si>
  <si>
    <t>Win Game #13-Brampton</t>
  </si>
  <si>
    <t>Loser Game #14-Newmarket</t>
  </si>
  <si>
    <t>Loser Game #15-East York</t>
  </si>
  <si>
    <t>1:00 pm</t>
  </si>
  <si>
    <t>Loser Game #16-Thornhill</t>
  </si>
  <si>
    <t>Loser Game #17-Ilderton</t>
  </si>
  <si>
    <t>Win Game #15-Sarnia</t>
  </si>
  <si>
    <t>Win Game #16-Burlington</t>
  </si>
  <si>
    <t>Win Game #17-Windsor Stars</t>
  </si>
  <si>
    <t>July 31</t>
  </si>
  <si>
    <t>Win Game #10-Leaside</t>
  </si>
  <si>
    <t>Win Game #18-Ajax</t>
  </si>
  <si>
    <t>Win Game #20-Newmarket</t>
  </si>
  <si>
    <t>Win Game #21-Thornhill</t>
  </si>
  <si>
    <t>Win Game #19</t>
  </si>
  <si>
    <t>Loser Game #22-Sarnia</t>
  </si>
  <si>
    <t>Losr Game #23-Burlington</t>
  </si>
  <si>
    <t>Win Game #23</t>
  </si>
  <si>
    <t>Win Game #14-Etobicoke</t>
  </si>
  <si>
    <t>Win Game #22-Kendall</t>
  </si>
  <si>
    <t>Win Game #24-Ajax</t>
  </si>
  <si>
    <t>Win Game #19-Brampton</t>
  </si>
  <si>
    <t>2:00 pm</t>
  </si>
  <si>
    <t>Win Game #25</t>
  </si>
  <si>
    <t>Win Game #26-Sarnia</t>
  </si>
  <si>
    <t>Win Game #27-Etobicoke</t>
  </si>
  <si>
    <t>Win Game #23-Windsor Stars</t>
  </si>
  <si>
    <t>Etobicoke</t>
  </si>
  <si>
    <t>Ajax</t>
  </si>
  <si>
    <t>6:00 PM</t>
  </si>
  <si>
    <t>Win Game #25-Newmarket</t>
  </si>
  <si>
    <t>Aug 1</t>
  </si>
  <si>
    <t>Sarnia Brigade</t>
  </si>
  <si>
    <t>4:30 pm</t>
  </si>
  <si>
    <t>Kingston Ponies</t>
  </si>
  <si>
    <t>Bolton Brewers</t>
  </si>
  <si>
    <t>Martingrove Sox</t>
  </si>
  <si>
    <t>Ilderton Red Army</t>
  </si>
  <si>
    <t>7:00pm</t>
  </si>
  <si>
    <t>2022 Elims</t>
  </si>
  <si>
    <t>August 3</t>
  </si>
  <si>
    <t>2018 Elims</t>
  </si>
  <si>
    <t>Mississauga Twins</t>
  </si>
  <si>
    <t>Windsor Athletics</t>
  </si>
  <si>
    <t>12:00 pm</t>
  </si>
  <si>
    <t>Libro Centre</t>
  </si>
  <si>
    <t>Vollmer</t>
  </si>
  <si>
    <t>Milton</t>
  </si>
  <si>
    <t>Pickering</t>
  </si>
  <si>
    <t>2:30 pm</t>
  </si>
  <si>
    <t>3:30 pm</t>
  </si>
  <si>
    <t>6:00 pm</t>
  </si>
  <si>
    <t>8:30 pm</t>
  </si>
  <si>
    <t>7:45 pm</t>
  </si>
  <si>
    <t>Loser Game #2-Burlington</t>
  </si>
  <si>
    <t>Loser Game #4-Strathroy</t>
  </si>
  <si>
    <t>Loser Game 6-Bolton</t>
  </si>
  <si>
    <t>Loser Game #8-Martingrove</t>
  </si>
  <si>
    <t>Loser Game #10-Windsor A</t>
  </si>
  <si>
    <t>Win Game #4-Windsor</t>
  </si>
  <si>
    <t>Win Game #6-Mississauga</t>
  </si>
  <si>
    <t>Win Game #8-East York</t>
  </si>
  <si>
    <t>Win Game #10-Thornhill</t>
  </si>
  <si>
    <t>Loser Game #5-Leaside</t>
  </si>
  <si>
    <t>Loser Game #9-Oakville</t>
  </si>
  <si>
    <t>Loser Game #11-Niagara</t>
  </si>
  <si>
    <t>Win Game #3-Brampton</t>
  </si>
  <si>
    <t>Win Game #5-Tecumseh</t>
  </si>
  <si>
    <t>Win Game #7-Newmarket</t>
  </si>
  <si>
    <t>Win Game #9-Erindale</t>
  </si>
  <si>
    <t>Win Game #11-Ilderton</t>
  </si>
  <si>
    <t>August 4</t>
  </si>
  <si>
    <t>Kingston</t>
  </si>
  <si>
    <t>Loser Game #1-Pickering</t>
  </si>
  <si>
    <t>Win Game #14-Sarnia</t>
  </si>
  <si>
    <t>Win Game 16-Windsor A</t>
  </si>
  <si>
    <t>Loser Game #18-Windsor</t>
  </si>
  <si>
    <t>Loser Game #20-East York</t>
  </si>
  <si>
    <t>Win Game #1-Milton</t>
  </si>
  <si>
    <t>Win Game #18-Tecumseh</t>
  </si>
  <si>
    <t>Win Game #20-Erindale</t>
  </si>
  <si>
    <t>Win Game #13-Strathroy</t>
  </si>
  <si>
    <t>Win Game #15-Martingrove</t>
  </si>
  <si>
    <t>Loser Game #17-Etobicoke</t>
  </si>
  <si>
    <t>Loser Game #19-Mississauga</t>
  </si>
  <si>
    <t>Loser Game #21-Thornhill</t>
  </si>
  <si>
    <t>Win Game #17-Brampton</t>
  </si>
  <si>
    <t>Win Game #21-Ilderton</t>
  </si>
  <si>
    <t>Win Game #12-Kingston</t>
  </si>
  <si>
    <t>Win Game #24-Etobicoke</t>
  </si>
  <si>
    <t>Win Game #26-Thornhill</t>
  </si>
  <si>
    <t>Win Game #27-Milton</t>
  </si>
  <si>
    <t>Win Game #22-Strathroy</t>
  </si>
  <si>
    <t>Win Game #25-Mississauga</t>
  </si>
  <si>
    <t>Loser Game #27-Brampton</t>
  </si>
  <si>
    <t>Loser Game #29-Erindale</t>
  </si>
  <si>
    <t>Win Game #28 Tecumseh</t>
  </si>
  <si>
    <t>August 5</t>
  </si>
  <si>
    <t>Win Game #23-Sarnia</t>
  </si>
  <si>
    <t>Win Game #31-Etobicoke</t>
  </si>
  <si>
    <t>Win Game #33-Newmarket</t>
  </si>
  <si>
    <t>Win Game #34-Tecumseh</t>
  </si>
  <si>
    <t>Win Game #30-Strathroy</t>
  </si>
  <si>
    <t>Win Game #32-Brampton</t>
  </si>
  <si>
    <t>Loser Game #34-Milton</t>
  </si>
  <si>
    <t>Loser Game #29 Ilderton</t>
  </si>
  <si>
    <t>Tecumseh</t>
  </si>
  <si>
    <t>4:15 pm</t>
  </si>
  <si>
    <t>ROUND 8</t>
  </si>
  <si>
    <t>ROUND 9</t>
  </si>
  <si>
    <t>Strathroy Red Army</t>
  </si>
  <si>
    <t>Winner - Tecumseh Thunder</t>
  </si>
  <si>
    <t>Win Game #2-Etobicoke</t>
  </si>
  <si>
    <t>FRIDAY, AUGUST 4th</t>
  </si>
  <si>
    <t>BYE - Sarnia Brigade</t>
  </si>
  <si>
    <t>12:00pm</t>
  </si>
  <si>
    <t>Lacasse </t>
  </si>
  <si>
    <t>Woddslee</t>
  </si>
  <si>
    <t>3:00pm</t>
  </si>
  <si>
    <t>Kendal Eagles</t>
  </si>
  <si>
    <t>           Loser Game #1</t>
  </si>
  <si>
    <t>4:00pm</t>
  </si>
  <si>
    <t>6:00pm</t>
  </si>
  <si>
    <t>BYE - Win Game #10</t>
  </si>
  <si>
    <t>          Win Game #14</t>
  </si>
  <si>
    <t>10:00am</t>
  </si>
  <si>
    <t>1:00pm</t>
  </si>
  <si>
    <t>          WIN GAME #23</t>
  </si>
  <si>
    <t>8:00pm</t>
  </si>
  <si>
    <t>SUNDAY, AUGUST 7th</t>
  </si>
  <si>
    <t>2:00pm</t>
  </si>
  <si>
    <t>MONDAY, AUGUST 7TH</t>
  </si>
  <si>
    <t>BYE - Winner Game #1</t>
  </si>
  <si>
    <t>SATURDAY, AUGUST 5TH </t>
  </si>
  <si>
    <t>BYE - WIN GAME #19</t>
  </si>
  <si>
    <t>BYE - WIN GAME #25</t>
  </si>
  <si>
    <t>BYE - VIA DRAW</t>
  </si>
  <si>
    <t>Chatham Diamonds</t>
  </si>
  <si>
    <t>2023 Elims</t>
  </si>
  <si>
    <t>TEAM # 2</t>
  </si>
  <si>
    <t>TEAM # 1</t>
  </si>
  <si>
    <t>WAA</t>
  </si>
  <si>
    <t>Windsor Stars undefeated</t>
  </si>
  <si>
    <t>Newmarket</t>
  </si>
  <si>
    <t>2023 ONTARIO SR. MEN'S PROVINCIAL CHAMPTIONS:  Windsor Stars</t>
  </si>
  <si>
    <t>Burlington</t>
  </si>
  <si>
    <t>Leaside</t>
  </si>
  <si>
    <t>Mississauga</t>
  </si>
  <si>
    <t>Bolton</t>
  </si>
  <si>
    <t>East York</t>
  </si>
  <si>
    <t>Martingrove</t>
  </si>
  <si>
    <t>Erindale</t>
  </si>
  <si>
    <t>Oakville</t>
  </si>
  <si>
    <t>Thornhill</t>
  </si>
  <si>
    <t>Windsor AA</t>
  </si>
  <si>
    <t>Niagara</t>
  </si>
  <si>
    <t>Loss</t>
  </si>
  <si>
    <t>10 - 5</t>
  </si>
  <si>
    <t>BYE</t>
  </si>
  <si>
    <t>Loser Game #7-Sarnia</t>
  </si>
  <si>
    <t>7 - 4</t>
  </si>
  <si>
    <t>2- 5</t>
  </si>
  <si>
    <t>8 - 2</t>
  </si>
  <si>
    <t>0 - 17</t>
  </si>
  <si>
    <t>5 - 10</t>
  </si>
  <si>
    <t>RF</t>
  </si>
  <si>
    <t>RA</t>
  </si>
  <si>
    <t>1 - 4</t>
  </si>
  <si>
    <t>Won</t>
  </si>
  <si>
    <t>Avg RA</t>
  </si>
  <si>
    <t>Avg RF</t>
  </si>
  <si>
    <t>3 - 0</t>
  </si>
  <si>
    <t>4 - 18</t>
  </si>
  <si>
    <t>10 - 0</t>
  </si>
  <si>
    <t>0 - 10</t>
  </si>
  <si>
    <t>Run Diff</t>
  </si>
  <si>
    <t>0 - 3</t>
  </si>
  <si>
    <t>7 - 10</t>
  </si>
  <si>
    <t>1 - 3</t>
  </si>
  <si>
    <t>1 - 10</t>
  </si>
  <si>
    <t>10 - 7</t>
  </si>
  <si>
    <t>11 - 7</t>
  </si>
  <si>
    <t>3 - 13</t>
  </si>
  <si>
    <t>10 - 1</t>
  </si>
  <si>
    <t>11 - 1</t>
  </si>
  <si>
    <t>18 - 4</t>
  </si>
  <si>
    <t>4 - 7</t>
  </si>
  <si>
    <t>6 - 5</t>
  </si>
  <si>
    <t>7 - 5</t>
  </si>
  <si>
    <t>8 - 10</t>
  </si>
  <si>
    <t>4 - 2</t>
  </si>
  <si>
    <t>Loser Game #3 Kingston</t>
  </si>
  <si>
    <t xml:space="preserve"> 4 - 9</t>
  </si>
  <si>
    <t xml:space="preserve"> 5 - 7</t>
  </si>
  <si>
    <t>5 - 4</t>
  </si>
  <si>
    <t>6 - 4</t>
  </si>
  <si>
    <t>4 - 1</t>
  </si>
  <si>
    <t>5 - 1</t>
  </si>
  <si>
    <t>13 - 3</t>
  </si>
  <si>
    <t>14 - 3</t>
  </si>
  <si>
    <t>10 - 8</t>
  </si>
  <si>
    <t>0 - 2</t>
  </si>
  <si>
    <t>5 - 2</t>
  </si>
  <si>
    <t>0 - 13</t>
  </si>
  <si>
    <t>1 - 13</t>
  </si>
  <si>
    <t>4 - 5</t>
  </si>
  <si>
    <t>13 - 0</t>
  </si>
  <si>
    <t>9 - 4</t>
  </si>
  <si>
    <t>3 - 1</t>
  </si>
  <si>
    <t>no score</t>
  </si>
  <si>
    <t>14 - 0</t>
  </si>
  <si>
    <t>16 - 7</t>
  </si>
  <si>
    <t>3 - 4</t>
  </si>
  <si>
    <t>7 - 16</t>
  </si>
  <si>
    <t>8 - 16</t>
  </si>
  <si>
    <t>1 - 11</t>
  </si>
  <si>
    <t>0 - 8</t>
  </si>
  <si>
    <t>12 - 1</t>
  </si>
  <si>
    <t>5 - 6</t>
  </si>
  <si>
    <t>8 - 0</t>
  </si>
  <si>
    <t>4 - 3</t>
  </si>
  <si>
    <t>7 - 1</t>
  </si>
  <si>
    <t>2 - 8</t>
  </si>
  <si>
    <t>9 - 6</t>
  </si>
  <si>
    <t>6 - 9</t>
  </si>
  <si>
    <t>3 - 14</t>
  </si>
  <si>
    <t>1 - 7</t>
  </si>
  <si>
    <t>2 - 4</t>
  </si>
  <si>
    <t>6 - 2</t>
  </si>
  <si>
    <t>2 - 3</t>
  </si>
  <si>
    <t xml:space="preserve"> 5 - 6</t>
  </si>
  <si>
    <t>2 - 6</t>
  </si>
  <si>
    <t>12 - 9</t>
  </si>
  <si>
    <t>1 - 12</t>
  </si>
  <si>
    <t>9 - 12</t>
  </si>
  <si>
    <t>6 - 1</t>
  </si>
  <si>
    <t>17 - 0</t>
  </si>
  <si>
    <t>1 - 5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</si>
  <si>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</si>
  <si>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</si>
  <si>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</si>
  <si>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</si>
  <si>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</si>
  <si>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</si>
  <si>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</si>
  <si>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</si>
  <si>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RND 9</t>
  </si>
  <si>
    <t>2 - 1</t>
  </si>
  <si>
    <t>5 - 7</t>
  </si>
  <si>
    <t>2 - 0</t>
  </si>
  <si>
    <t>Kendal</t>
  </si>
  <si>
    <t>4 - 9</t>
  </si>
  <si>
    <t>2 - 10</t>
  </si>
  <si>
    <t>10 - 2</t>
  </si>
  <si>
    <t>4 - 6</t>
  </si>
  <si>
    <t>6 - 0</t>
  </si>
  <si>
    <t>0 - 6</t>
  </si>
  <si>
    <t>8 - 3</t>
  </si>
  <si>
    <t>3 - 8</t>
  </si>
  <si>
    <t>3 - 6</t>
  </si>
  <si>
    <t>6 - 3</t>
  </si>
  <si>
    <t>9 - 2</t>
  </si>
  <si>
    <t>2 - 9</t>
  </si>
  <si>
    <t>4 - 0</t>
  </si>
  <si>
    <t>1 - 6</t>
  </si>
  <si>
    <t>1 - 2</t>
  </si>
  <si>
    <t>1 - 0</t>
  </si>
  <si>
    <t>1 - 8</t>
  </si>
  <si>
    <t>0 - 4</t>
  </si>
  <si>
    <t>0 - 1</t>
  </si>
  <si>
    <t>5 - 3</t>
  </si>
  <si>
    <t>3 - 5</t>
  </si>
  <si>
    <t>4 - 17</t>
  </si>
  <si>
    <t>17 - 4</t>
  </si>
  <si>
    <t>7 - 6</t>
  </si>
  <si>
    <t>13 - 1</t>
  </si>
  <si>
    <t>7 - 2</t>
  </si>
  <si>
    <t xml:space="preserve"> 4 - 7</t>
  </si>
  <si>
    <t>6 - 7</t>
  </si>
  <si>
    <t>2 - 7</t>
  </si>
  <si>
    <t>7 - 0</t>
  </si>
  <si>
    <t>0 - 7</t>
  </si>
  <si>
    <t>ROUND  2</t>
  </si>
  <si>
    <t>Windsor A</t>
  </si>
  <si>
    <t>ilderton</t>
  </si>
  <si>
    <t>9 - 5</t>
  </si>
  <si>
    <t>5 - 9</t>
  </si>
  <si>
    <t>5 - 14</t>
  </si>
  <si>
    <t>14 - 5</t>
  </si>
  <si>
    <t>8 - 1</t>
  </si>
  <si>
    <t>11 - 3</t>
  </si>
  <si>
    <t>3 - 11</t>
  </si>
  <si>
    <t>3 - 2</t>
  </si>
  <si>
    <t>9 - 1</t>
  </si>
  <si>
    <t>13 - 4</t>
  </si>
  <si>
    <t>13 - 8</t>
  </si>
  <si>
    <t>4 - 13</t>
  </si>
  <si>
    <t>5 - 8</t>
  </si>
  <si>
    <t>8 - 5</t>
  </si>
  <si>
    <t>Win Game #1-Kendal</t>
  </si>
  <si>
    <t>8 - 7</t>
  </si>
  <si>
    <t>7 - 8</t>
  </si>
  <si>
    <t>Loser Game #27-Kendal</t>
  </si>
  <si>
    <t>1 - 9</t>
  </si>
  <si>
    <t>8 - 9</t>
  </si>
  <si>
    <t>15 - 0</t>
  </si>
  <si>
    <t>0 - 15</t>
  </si>
  <si>
    <t>9 - 7</t>
  </si>
  <si>
    <t>7 - 9</t>
  </si>
  <si>
    <t>.</t>
  </si>
  <si>
    <t>16 - 8</t>
  </si>
  <si>
    <t>Chatham</t>
  </si>
  <si>
    <t>7 - 11</t>
  </si>
  <si>
    <t>0 - 14</t>
  </si>
  <si>
    <t>9 - 8</t>
  </si>
  <si>
    <t>9 - 11</t>
  </si>
  <si>
    <t>11 - 9</t>
  </si>
  <si>
    <t>0 - 12</t>
  </si>
  <si>
    <t>12 - 0</t>
  </si>
  <si>
    <t>12 - 3</t>
  </si>
  <si>
    <t>3 - 12</t>
  </si>
  <si>
    <t>8 - 13</t>
  </si>
  <si>
    <t>13 - 2</t>
  </si>
  <si>
    <t>2 - 13</t>
  </si>
  <si>
    <t>13 - 12</t>
  </si>
  <si>
    <t>12 - 13</t>
  </si>
  <si>
    <t>2018 Tecumseh</t>
  </si>
  <si>
    <t>2019 Sarnia</t>
  </si>
  <si>
    <t>Runs For</t>
  </si>
  <si>
    <t xml:space="preserve"> Wins</t>
  </si>
  <si>
    <t>Losses</t>
  </si>
  <si>
    <t>2022 Sarnia</t>
  </si>
  <si>
    <t>Avg Runs For</t>
  </si>
  <si>
    <t>Runs Against</t>
  </si>
  <si>
    <t>Avg Runs Against</t>
  </si>
  <si>
    <t>2018 Thornhill</t>
  </si>
  <si>
    <t>Top 5 Elims Teams (2018 - 2023)</t>
  </si>
  <si>
    <t>2022 Windsor</t>
  </si>
  <si>
    <t>2023 Windsor</t>
  </si>
  <si>
    <t>2019 Thornhill</t>
  </si>
  <si>
    <t>2018 Brampton</t>
  </si>
  <si>
    <t>2019 Strathroy</t>
  </si>
  <si>
    <t xml:space="preserve">2023 Etobicoke </t>
  </si>
  <si>
    <t xml:space="preserve">2018 Brampton </t>
  </si>
  <si>
    <t xml:space="preserve">2022 Sarnia </t>
  </si>
  <si>
    <t xml:space="preserve">2018 Tecumseh </t>
  </si>
  <si>
    <t>2019 Windsor</t>
  </si>
  <si>
    <t>2020 Windsor</t>
  </si>
  <si>
    <t xml:space="preserve"> 2023 Windsor</t>
  </si>
  <si>
    <t>2018 Sarnia</t>
  </si>
  <si>
    <t>Run Diff.</t>
  </si>
  <si>
    <t>Team</t>
  </si>
  <si>
    <t>Year</t>
  </si>
  <si>
    <t>Games</t>
  </si>
  <si>
    <t>Top 5 Elims (2018 - 2023)</t>
  </si>
  <si>
    <t>The Elims (2018 - 2023)</t>
  </si>
  <si>
    <t>Overall Team Records</t>
  </si>
  <si>
    <t>(2018 - 2023)</t>
  </si>
  <si>
    <t>Totals from 2018 - 2023</t>
  </si>
  <si>
    <t>Best Years at the Elims</t>
  </si>
  <si>
    <t xml:space="preserve">     Min. 4 games played in Tournament</t>
  </si>
  <si>
    <t xml:space="preserve">     Min 15 games played over 4 years</t>
  </si>
  <si>
    <t>2022 ONTARIO SR. MEN'S PROVINCIAL CHAMPTIONS: WINDSOR STARS</t>
  </si>
  <si>
    <t>2019 ONTARIO SR. MEN'S PROVINCIAL CHAMPTIONS: SARNIA BRAVES</t>
  </si>
  <si>
    <t>2018 ONTARIO SR. MEN'S PROVINCIAL CHAMPTIONS: TECUMSEH THUNDER</t>
  </si>
  <si>
    <t>Teams - Year by Year</t>
  </si>
  <si>
    <t>Southwestern Senior Baseball League</t>
  </si>
  <si>
    <t>Greater Toronto Senior Baseball League</t>
  </si>
  <si>
    <t>Can-Am  Senior Baseball League</t>
  </si>
  <si>
    <t xml:space="preserve"> </t>
  </si>
  <si>
    <t>COBA Senior Baseball Association</t>
  </si>
  <si>
    <t>GTBL</t>
  </si>
  <si>
    <t>COBA</t>
  </si>
  <si>
    <t>CAN-AM</t>
  </si>
  <si>
    <t>SWBL</t>
  </si>
  <si>
    <t>Leagues at the ELIMS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</si>
</sst>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6" fontId="0" fillId="2" borderId="0" xfId="0" quotePrefix="1" applyNumberFormat="1" applyFill="1" applyAlignment="1">
      <alignment horizontal="center"/>
    </xf>
    <xf numFmtId="0" fontId="0" fillId="2" borderId="0" xfId="0" quotePrefix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3" borderId="0" xfId="0" quotePrefix="1" applyFont="1" applyFill="1" applyAlignment="1">
      <alignment horizontal="center"/>
    </xf>
    <xf numFmtId="0" fontId="10" fillId="0" borderId="0" xfId="0" applyFont="1" applyAlignment="1">
      <alignment horizontal="center"/>
    </xf>
    <xf numFmtId="16" fontId="9" fillId="4" borderId="0" xfId="0" quotePrefix="1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3" borderId="0" xfId="0" quotePrefix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quotePrefix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quotePrefix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quotePrefix="1" applyFont="1" applyAlignment="1">
      <alignment horizontal="center"/>
    </xf>
    <xf numFmtId="16" fontId="9" fillId="3" borderId="0" xfId="0" quotePrefix="1" applyNumberFormat="1" applyFont="1" applyFill="1" applyAlignment="1">
      <alignment horizontal="center"/>
    </xf>
    <xf numFmtId="0" fontId="10" fillId="4" borderId="0" xfId="0" quotePrefix="1" applyFont="1" applyFill="1" applyAlignment="1">
      <alignment horizontal="center"/>
    </xf>
    <xf numFmtId="16" fontId="10" fillId="3" borderId="0" xfId="0" quotePrefix="1" applyNumberFormat="1" applyFont="1" applyFill="1" applyAlignment="1">
      <alignment horizontal="center"/>
    </xf>
    <xf numFmtId="0" fontId="10" fillId="5" borderId="0" xfId="0" quotePrefix="1" applyFont="1" applyFill="1" applyAlignment="1">
      <alignment horizontal="center"/>
    </xf>
    <xf numFmtId="0" fontId="10" fillId="0" borderId="0" xfId="0" quotePrefix="1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9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1" fillId="0" borderId="0" xfId="0" applyFont="1"/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14" fillId="4" borderId="0" xfId="0" quotePrefix="1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6" fillId="0" borderId="0" xfId="0" applyFont="1"/>
    <xf numFmtId="0" fontId="3" fillId="0" borderId="0" xfId="0" applyFont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8" fontId="0" fillId="0" borderId="1" xfId="0" quotePrefix="1" applyNumberForma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6" borderId="0" xfId="0" applyFill="1"/>
    <xf numFmtId="0" fontId="0" fillId="0" borderId="4" xfId="0" applyBorder="1"/>
    <xf numFmtId="0" fontId="0" fillId="0" borderId="6" xfId="0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6" borderId="5" xfId="0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6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9" fillId="0" borderId="3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8" fillId="0" borderId="6" xfId="0" applyFont="1" applyBorder="1"/>
    <xf numFmtId="0" fontId="0" fillId="0" borderId="9" xfId="0" applyBorder="1"/>
    <xf numFmtId="0" fontId="20" fillId="0" borderId="0" xfId="0" applyFont="1" applyAlignment="1">
      <alignment horizontal="center"/>
    </xf>
    <xf numFmtId="0" fontId="20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327660</xdr:colOff>
      <xdr:row>68</xdr:row>
      <xdr:rowOff>129540</xdr:rowOff>
    </xdr:from>
    <xdr:ext cx="5364480" cy="50292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749A9B3-4B62-A80A-0A89-E7D60E0B1A06}"/>
            </a:ext>
          </a:extLst>
        </xdr:cNvPr>
        <xdr:cNvSpPr txBox="1"/>
      </xdr:nvSpPr>
      <xdr:spPr>
        <a:xfrm>
          <a:off x="1546860" y="14577060"/>
          <a:ext cx="5364480" cy="5029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CA" sz="1100"/>
            <a:t>Game was suspended in the 2nd inning due to rain and poor field conditions. Game will be completed on Saturday August 11th at 1:00 at Cullen Field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904876</xdr:colOff>
      <xdr:row>39</xdr:row>
      <xdr:rowOff>161923</xdr:rowOff>
    </xdr:from>
    <xdr:ext cx="2495549" cy="428625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72B460-43BD-AF94-86DB-CC1E8266F873}"/>
            </a:ext>
          </a:extLst>
        </xdr:cNvPr>
        <xdr:cNvSpPr txBox="1"/>
      </xdr:nvSpPr>
      <xdr:spPr>
        <a:xfrm>
          <a:off x="2105026" y="7915273"/>
          <a:ext cx="2495549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CA" sz="1400" b="1">
              <a:solidFill>
                <a:schemeClr val="accent5">
                  <a:lumMod val="75000"/>
                </a:schemeClr>
              </a:solidFill>
            </a:rPr>
            <a:t>Run</a:t>
          </a:r>
          <a:r>
            <a:rPr lang="en-CA" sz="1400" b="1" baseline="0">
              <a:solidFill>
                <a:schemeClr val="accent5">
                  <a:lumMod val="75000"/>
                </a:schemeClr>
              </a:solidFill>
            </a:rPr>
            <a:t> Differentials</a:t>
          </a:r>
        </a:p>
        <a:p>
          <a:r>
            <a:rPr lang="en-CA" sz="1100" b="1"/>
            <a:t>2018 </a:t>
          </a:r>
        </a:p>
        <a:p>
          <a:r>
            <a:rPr lang="en-CA" sz="1100"/>
            <a:t>Run diff of 10 + runs</a:t>
          </a:r>
          <a:r>
            <a:rPr lang="en-CA" sz="1100" baseline="0"/>
            <a:t> = 7 times</a:t>
          </a:r>
        </a:p>
        <a:p>
          <a:r>
            <a:rPr lang="en-CA" sz="1100" baseline="0"/>
            <a:t>Run diff of 5 - 10 runs = 9 times</a:t>
          </a:r>
        </a:p>
        <a:p>
          <a:r>
            <a:rPr lang="en-CA" sz="1100" baseline="0"/>
            <a:t>Run diff of under 5 runs = 23 times</a:t>
          </a:r>
        </a:p>
        <a:p>
          <a:endParaRPr lang="en-CA" sz="1100"/>
        </a:p>
        <a:p>
          <a:r>
            <a:rPr lang="en-CA" sz="1100" b="1"/>
            <a:t>2019</a:t>
          </a:r>
        </a:p>
        <a:p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 + runs</a:t>
          </a:r>
          <a:r>
            <a:rPr lang="en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6 times</a:t>
          </a:r>
          <a:endParaRPr lang="en-CA">
            <a:effectLst/>
          </a:endParaRPr>
        </a:p>
        <a:p>
          <a:r>
            <a:rPr lang="en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5 - 10 runs = 12 times</a:t>
          </a:r>
          <a:endParaRPr lang="en-CA">
            <a:effectLst/>
          </a:endParaRPr>
        </a:p>
        <a:p>
          <a:r>
            <a:rPr lang="en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under 5 runs = 23 times</a:t>
          </a:r>
          <a:endParaRPr lang="en-CA">
            <a:effectLst/>
          </a:endParaRPr>
        </a:p>
        <a:p>
          <a:endParaRPr lang="en-CA" sz="1100"/>
        </a:p>
        <a:p>
          <a:r>
            <a:rPr lang="en-CA" sz="1100" b="1"/>
            <a:t>2022</a:t>
          </a:r>
        </a:p>
        <a:p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 + runs</a:t>
          </a:r>
          <a:r>
            <a:rPr lang="en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5 times</a:t>
          </a:r>
          <a:endParaRPr lang="en-CA">
            <a:effectLst/>
          </a:endParaRPr>
        </a:p>
        <a:p>
          <a:r>
            <a:rPr lang="en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5 - 10 runs = 13 times</a:t>
          </a:r>
          <a:endParaRPr lang="en-CA">
            <a:effectLst/>
          </a:endParaRPr>
        </a:p>
        <a:p>
          <a:r>
            <a:rPr lang="en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under 5 runs = 17 times</a:t>
          </a:r>
          <a:endParaRPr lang="en-CA">
            <a:effectLst/>
          </a:endParaRPr>
        </a:p>
        <a:p>
          <a:endParaRPr lang="en-CA" sz="1100"/>
        </a:p>
        <a:p>
          <a:r>
            <a:rPr lang="en-CA" sz="1100" b="1"/>
            <a:t>2023</a:t>
          </a:r>
        </a:p>
        <a:p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 + runs</a:t>
          </a:r>
          <a:r>
            <a:rPr lang="en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7 times</a:t>
          </a:r>
          <a:endParaRPr lang="en-CA">
            <a:effectLst/>
          </a:endParaRPr>
        </a:p>
        <a:p>
          <a:r>
            <a:rPr lang="en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5 - 10 runs = 8 times</a:t>
          </a:r>
          <a:endParaRPr lang="en-CA">
            <a:effectLst/>
          </a:endParaRPr>
        </a:p>
        <a:p>
          <a:r>
            <a:rPr lang="en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under 5 runs = 21 times</a:t>
          </a:r>
        </a:p>
        <a:p>
          <a:endParaRPr lang="en-CA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It shows how consistent the scores had been over a 4 year period</a:t>
          </a:r>
          <a:endParaRPr lang="en-CA">
            <a:effectLst/>
          </a:endParaRPr>
        </a:p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B6954-E7A9-4E90-945E-2B2E01EC3358}">
  <dimension ref="A2:AA78"/>
  <sheetViews>
    <sheetView showGridLines="0" tabSelected="1" workbookViewId="0"/>
  </sheetViews>
  <sheetFormatPr defaultColWidth="8.85546875" defaultRowHeight="15" x14ac:dyDescent="0.25"/>
  <cols>
    <col min="1" max="1" width="15.42578125" style="1" customWidth="1"/>
    <col min="2" max="2" width="8.85546875" style="1"/>
    <col min="3" max="3" width="23.42578125" style="1" customWidth="1"/>
    <col min="4" max="4" width="4.28515625" style="1" customWidth="1"/>
    <col min="5" max="5" width="24.42578125" style="1" customWidth="1"/>
    <col min="6" max="6" width="4.5703125" style="1" customWidth="1"/>
    <col min="7" max="7" width="12.42578125" style="1" customWidth="1"/>
    <col min="8" max="8" width="10.7109375" style="1" customWidth="1"/>
    <col min="9" max="9" width="3.28515625" style="1" customWidth="1"/>
    <col min="10" max="10" width="15.5703125" style="1" customWidth="1"/>
    <col min="11" max="11" width="6.85546875" style="1" customWidth="1"/>
    <col min="12" max="14" width="5.7109375" style="1" customWidth="1"/>
    <col min="15" max="15" width="6.7109375" style="1" customWidth="1"/>
    <col min="16" max="20" width="5.7109375" style="1" customWidth="1"/>
    <col min="21" max="23" width="5.7109375" style="28" customWidth="1"/>
    <col min="24" max="24" width="5.7109375" style="32" customWidth="1"/>
    <col min="25" max="25" width="5.7109375" style="28" customWidth="1"/>
    <col min="26" max="26" width="7.7109375" style="32" customWidth="1"/>
    <col min="27" max="27" width="7.7109375" style="1" customWidth="1"/>
    <col min="28" max="16384" width="8.85546875" style="1"/>
  </cols>
  <sheetData>
    <row r="2" spans="1:27" ht="18.75" x14ac:dyDescent="0.3">
      <c r="E2" s="10" t="s">
        <v>190</v>
      </c>
    </row>
    <row r="3" spans="1:27" x14ac:dyDescent="0.25">
      <c r="K3" s="29" t="s">
        <v>387</v>
      </c>
      <c r="L3" s="29" t="s">
        <v>388</v>
      </c>
      <c r="M3" s="29" t="s">
        <v>389</v>
      </c>
      <c r="N3" s="29" t="s">
        <v>390</v>
      </c>
      <c r="O3" s="29" t="s">
        <v>391</v>
      </c>
      <c r="P3" s="29" t="s">
        <v>392</v>
      </c>
      <c r="Q3" s="29" t="s">
        <v>393</v>
      </c>
      <c r="R3" s="29" t="s">
        <v>394</v>
      </c>
      <c r="S3" s="29" t="s">
        <v>395</v>
      </c>
      <c r="T3" s="29"/>
      <c r="U3" s="29" t="s">
        <v>317</v>
      </c>
      <c r="V3" s="29" t="s">
        <v>305</v>
      </c>
      <c r="W3" s="29" t="s">
        <v>314</v>
      </c>
      <c r="X3" s="33" t="s">
        <v>319</v>
      </c>
      <c r="Y3" s="29" t="s">
        <v>315</v>
      </c>
      <c r="Z3" s="33" t="s">
        <v>318</v>
      </c>
      <c r="AA3" s="29" t="s">
        <v>324</v>
      </c>
    </row>
    <row r="4" spans="1:27" x14ac:dyDescent="0.25">
      <c r="A4" s="3" t="s">
        <v>34</v>
      </c>
      <c r="B4" s="19" t="s">
        <v>3</v>
      </c>
      <c r="C4" s="19" t="s">
        <v>289</v>
      </c>
      <c r="D4" s="19"/>
      <c r="E4" s="19" t="s">
        <v>288</v>
      </c>
      <c r="F4" s="19"/>
      <c r="G4" s="19" t="s">
        <v>4</v>
      </c>
      <c r="H4" s="19" t="s">
        <v>5</v>
      </c>
      <c r="J4" s="1" t="s">
        <v>255</v>
      </c>
      <c r="K4" s="26" t="s">
        <v>355</v>
      </c>
      <c r="L4" s="26" t="s">
        <v>356</v>
      </c>
      <c r="M4" s="26" t="s">
        <v>357</v>
      </c>
      <c r="N4" s="26" t="s">
        <v>351</v>
      </c>
      <c r="O4" s="68" t="s">
        <v>358</v>
      </c>
      <c r="P4" s="31" t="s">
        <v>307</v>
      </c>
      <c r="Q4" s="26" t="s">
        <v>357</v>
      </c>
      <c r="R4" s="26" t="s">
        <v>398</v>
      </c>
      <c r="S4" s="26" t="s">
        <v>346</v>
      </c>
      <c r="T4" s="25"/>
      <c r="U4" s="28">
        <v>7</v>
      </c>
      <c r="V4" s="28">
        <v>1</v>
      </c>
      <c r="W4" s="28">
        <v>47</v>
      </c>
      <c r="X4" s="32">
        <f>W4/7</f>
        <v>6.7142857142857144</v>
      </c>
      <c r="Y4" s="28">
        <v>13</v>
      </c>
      <c r="Z4" s="32">
        <f>Y4/7</f>
        <v>1.8571428571428572</v>
      </c>
      <c r="AA4" s="1">
        <f t="shared" ref="AA4:AA25" si="0">W4-Y4</f>
        <v>34</v>
      </c>
    </row>
    <row r="5" spans="1:27" x14ac:dyDescent="0.25">
      <c r="A5" s="4" t="s">
        <v>189</v>
      </c>
      <c r="B5" s="16">
        <v>1</v>
      </c>
      <c r="C5" s="17" t="s">
        <v>21</v>
      </c>
      <c r="D5" s="17">
        <v>10</v>
      </c>
      <c r="E5" s="17" t="s">
        <v>27</v>
      </c>
      <c r="F5" s="17">
        <v>5</v>
      </c>
      <c r="G5" s="18" t="s">
        <v>7</v>
      </c>
      <c r="H5" s="17" t="s">
        <v>1</v>
      </c>
      <c r="J5" s="1" t="s">
        <v>112</v>
      </c>
      <c r="K5" s="70" t="s">
        <v>358</v>
      </c>
      <c r="L5" s="26" t="s">
        <v>346</v>
      </c>
      <c r="M5" s="26" t="s">
        <v>306</v>
      </c>
      <c r="N5" s="31" t="s">
        <v>307</v>
      </c>
      <c r="O5" s="69" t="s">
        <v>358</v>
      </c>
      <c r="P5" s="26" t="s">
        <v>385</v>
      </c>
      <c r="Q5" s="24" t="s">
        <v>327</v>
      </c>
      <c r="R5" s="31" t="s">
        <v>307</v>
      </c>
      <c r="S5" s="24" t="s">
        <v>386</v>
      </c>
      <c r="T5" s="25"/>
      <c r="U5" s="28">
        <v>5</v>
      </c>
      <c r="V5" s="28">
        <v>2</v>
      </c>
      <c r="W5" s="28">
        <v>34</v>
      </c>
      <c r="X5" s="32">
        <f>W5/5</f>
        <v>6.8</v>
      </c>
      <c r="Y5" s="28">
        <v>14</v>
      </c>
      <c r="Z5" s="32">
        <f>Y5/5</f>
        <v>2.8</v>
      </c>
      <c r="AA5" s="1">
        <f t="shared" si="0"/>
        <v>20</v>
      </c>
    </row>
    <row r="6" spans="1:27" x14ac:dyDescent="0.25">
      <c r="B6" s="16">
        <v>2</v>
      </c>
      <c r="C6" s="17" t="s">
        <v>23</v>
      </c>
      <c r="D6" s="17">
        <v>3</v>
      </c>
      <c r="E6" s="17" t="s">
        <v>31</v>
      </c>
      <c r="F6" s="17">
        <v>0</v>
      </c>
      <c r="G6" s="18" t="s">
        <v>7</v>
      </c>
      <c r="H6" s="17" t="s">
        <v>11</v>
      </c>
      <c r="J6" s="1" t="s">
        <v>105</v>
      </c>
      <c r="K6" s="24" t="s">
        <v>376</v>
      </c>
      <c r="L6" s="26" t="s">
        <v>343</v>
      </c>
      <c r="M6" s="26" t="s">
        <v>345</v>
      </c>
      <c r="N6" s="26" t="s">
        <v>347</v>
      </c>
      <c r="O6" s="26" t="s">
        <v>336</v>
      </c>
      <c r="P6" s="26" t="s">
        <v>349</v>
      </c>
      <c r="Q6" s="31" t="s">
        <v>307</v>
      </c>
      <c r="R6" s="24" t="s">
        <v>350</v>
      </c>
      <c r="S6" s="34"/>
      <c r="T6" s="34"/>
      <c r="U6" s="28">
        <v>5</v>
      </c>
      <c r="V6" s="28">
        <v>2</v>
      </c>
      <c r="W6" s="28">
        <v>42</v>
      </c>
      <c r="X6" s="28">
        <f>W6/7</f>
        <v>6</v>
      </c>
      <c r="Y6" s="28">
        <v>25</v>
      </c>
      <c r="Z6" s="32">
        <f>Y6/7</f>
        <v>3.5714285714285716</v>
      </c>
      <c r="AA6" s="1">
        <f t="shared" si="0"/>
        <v>17</v>
      </c>
    </row>
    <row r="7" spans="1:27" x14ac:dyDescent="0.25">
      <c r="B7" s="16">
        <v>3</v>
      </c>
      <c r="C7" s="17" t="s">
        <v>183</v>
      </c>
      <c r="D7" s="17">
        <v>1</v>
      </c>
      <c r="E7" s="17" t="s">
        <v>16</v>
      </c>
      <c r="F7" s="17">
        <v>10</v>
      </c>
      <c r="G7" s="18" t="s">
        <v>7</v>
      </c>
      <c r="H7" s="17" t="s">
        <v>194</v>
      </c>
      <c r="J7" s="1" t="s">
        <v>102</v>
      </c>
      <c r="K7" s="26" t="s">
        <v>332</v>
      </c>
      <c r="L7" s="26" t="s">
        <v>334</v>
      </c>
      <c r="M7" s="24" t="s">
        <v>335</v>
      </c>
      <c r="N7" s="26" t="s">
        <v>336</v>
      </c>
      <c r="O7" s="26" t="s">
        <v>322</v>
      </c>
      <c r="P7" s="24" t="s">
        <v>338</v>
      </c>
      <c r="Q7" s="25"/>
      <c r="R7" s="25"/>
      <c r="S7" s="25"/>
      <c r="T7" s="25"/>
      <c r="U7" s="28">
        <v>4</v>
      </c>
      <c r="V7" s="28">
        <v>2</v>
      </c>
      <c r="W7" s="28">
        <v>56</v>
      </c>
      <c r="X7" s="32">
        <f>W7/6</f>
        <v>9.3333333333333339</v>
      </c>
      <c r="Y7" s="28">
        <v>27</v>
      </c>
      <c r="Z7" s="32">
        <f>Y7/6</f>
        <v>4.5</v>
      </c>
      <c r="AA7" s="1">
        <f t="shared" si="0"/>
        <v>29</v>
      </c>
    </row>
    <row r="8" spans="1:27" x14ac:dyDescent="0.25">
      <c r="B8" s="16">
        <v>4</v>
      </c>
      <c r="C8" s="17" t="s">
        <v>24</v>
      </c>
      <c r="D8" s="17">
        <v>4</v>
      </c>
      <c r="E8" s="17" t="s">
        <v>32</v>
      </c>
      <c r="F8" s="17">
        <v>2</v>
      </c>
      <c r="G8" s="18" t="s">
        <v>7</v>
      </c>
      <c r="H8" s="17" t="s">
        <v>10</v>
      </c>
      <c r="J8" s="1" t="s">
        <v>176</v>
      </c>
      <c r="K8" s="26" t="s">
        <v>320</v>
      </c>
      <c r="L8" s="24" t="s">
        <v>321</v>
      </c>
      <c r="M8" s="26" t="s">
        <v>332</v>
      </c>
      <c r="N8" s="26" t="s">
        <v>309</v>
      </c>
      <c r="O8" s="24" t="s">
        <v>323</v>
      </c>
      <c r="P8" s="25"/>
      <c r="Q8" s="25"/>
      <c r="R8" s="25"/>
      <c r="S8" s="25"/>
      <c r="T8" s="25"/>
      <c r="U8" s="28">
        <v>3</v>
      </c>
      <c r="V8" s="28">
        <v>2</v>
      </c>
      <c r="W8" s="28">
        <v>24</v>
      </c>
      <c r="X8" s="28">
        <f>W8/3</f>
        <v>8</v>
      </c>
      <c r="Y8" s="28">
        <v>33</v>
      </c>
      <c r="Z8" s="32">
        <f>Y8/5</f>
        <v>6.6</v>
      </c>
      <c r="AA8" s="1">
        <f t="shared" si="0"/>
        <v>-9</v>
      </c>
    </row>
    <row r="9" spans="1:27" x14ac:dyDescent="0.25">
      <c r="B9" s="16">
        <v>5</v>
      </c>
      <c r="C9" s="17" t="s">
        <v>18</v>
      </c>
      <c r="D9" s="17">
        <v>0</v>
      </c>
      <c r="E9" s="17" t="s">
        <v>25</v>
      </c>
      <c r="F9" s="17">
        <v>13</v>
      </c>
      <c r="G9" s="18" t="s">
        <v>7</v>
      </c>
      <c r="H9" s="17" t="s">
        <v>13</v>
      </c>
      <c r="J9" s="1" t="s">
        <v>196</v>
      </c>
      <c r="K9" s="22" t="s">
        <v>306</v>
      </c>
      <c r="L9" s="30" t="s">
        <v>307</v>
      </c>
      <c r="M9" s="22" t="s">
        <v>309</v>
      </c>
      <c r="N9" s="24" t="s">
        <v>310</v>
      </c>
      <c r="O9" s="26" t="s">
        <v>311</v>
      </c>
      <c r="P9" s="24" t="s">
        <v>312</v>
      </c>
      <c r="Q9" s="25"/>
      <c r="R9" s="25"/>
      <c r="S9" s="25"/>
      <c r="T9" s="25"/>
      <c r="U9" s="28">
        <v>3</v>
      </c>
      <c r="V9" s="28">
        <v>2</v>
      </c>
      <c r="W9" s="28">
        <v>27</v>
      </c>
      <c r="X9" s="32">
        <f>W9/5</f>
        <v>5.4</v>
      </c>
      <c r="Y9" s="28">
        <v>33</v>
      </c>
      <c r="Z9" s="32">
        <f>33/5</f>
        <v>6.6</v>
      </c>
      <c r="AA9" s="1">
        <f t="shared" si="0"/>
        <v>-6</v>
      </c>
    </row>
    <row r="10" spans="1:27" x14ac:dyDescent="0.25">
      <c r="B10" s="16">
        <v>6</v>
      </c>
      <c r="C10" s="17" t="s">
        <v>191</v>
      </c>
      <c r="D10" s="17">
        <v>16</v>
      </c>
      <c r="E10" s="17" t="s">
        <v>184</v>
      </c>
      <c r="F10" s="17">
        <v>7</v>
      </c>
      <c r="G10" s="18" t="s">
        <v>193</v>
      </c>
      <c r="H10" s="17" t="s">
        <v>1</v>
      </c>
      <c r="J10" s="1" t="s">
        <v>292</v>
      </c>
      <c r="K10" s="26" t="s">
        <v>368</v>
      </c>
      <c r="L10" s="26" t="s">
        <v>369</v>
      </c>
      <c r="M10" s="35" t="s">
        <v>327</v>
      </c>
      <c r="N10" s="26" t="s">
        <v>370</v>
      </c>
      <c r="O10" s="24" t="s">
        <v>371</v>
      </c>
      <c r="P10" s="25"/>
      <c r="Q10" s="25"/>
      <c r="R10" s="25"/>
      <c r="S10" s="25"/>
      <c r="T10" s="25"/>
      <c r="U10" s="28">
        <v>3</v>
      </c>
      <c r="V10" s="28">
        <v>2</v>
      </c>
      <c r="W10" s="28">
        <v>22</v>
      </c>
      <c r="X10" s="32">
        <f>W10/5</f>
        <v>4.4000000000000004</v>
      </c>
      <c r="Y10" s="28">
        <v>15</v>
      </c>
      <c r="Z10" s="28">
        <f>Y10/5</f>
        <v>3</v>
      </c>
      <c r="AA10" s="1">
        <f t="shared" si="0"/>
        <v>7</v>
      </c>
    </row>
    <row r="11" spans="1:27" x14ac:dyDescent="0.25">
      <c r="B11" s="16">
        <v>7</v>
      </c>
      <c r="C11" s="17" t="s">
        <v>14</v>
      </c>
      <c r="D11" s="17">
        <v>0</v>
      </c>
      <c r="E11" s="17" t="s">
        <v>30</v>
      </c>
      <c r="F11" s="17">
        <v>8</v>
      </c>
      <c r="G11" s="18" t="s">
        <v>193</v>
      </c>
      <c r="H11" s="17" t="s">
        <v>11</v>
      </c>
      <c r="J11" s="1" t="s">
        <v>296</v>
      </c>
      <c r="K11" s="26" t="s">
        <v>360</v>
      </c>
      <c r="L11" s="24" t="s">
        <v>361</v>
      </c>
      <c r="M11" s="26" t="s">
        <v>337</v>
      </c>
      <c r="N11" s="24" t="s">
        <v>335</v>
      </c>
      <c r="O11" s="25"/>
      <c r="P11" s="25"/>
      <c r="Q11" s="25"/>
      <c r="R11" s="25"/>
      <c r="S11" s="25"/>
      <c r="T11" s="25"/>
      <c r="U11" s="28">
        <v>2</v>
      </c>
      <c r="V11" s="28">
        <v>2</v>
      </c>
      <c r="W11" s="28">
        <v>30</v>
      </c>
      <c r="X11" s="32">
        <f>W11/4</f>
        <v>7.5</v>
      </c>
      <c r="Y11" s="28">
        <v>23</v>
      </c>
      <c r="Z11" s="32">
        <f>Y11/4</f>
        <v>5.75</v>
      </c>
      <c r="AA11" s="1">
        <f t="shared" si="0"/>
        <v>7</v>
      </c>
    </row>
    <row r="12" spans="1:27" x14ac:dyDescent="0.25">
      <c r="B12" s="16">
        <v>8</v>
      </c>
      <c r="C12" s="17" t="s">
        <v>22</v>
      </c>
      <c r="D12" s="17">
        <v>9</v>
      </c>
      <c r="E12" s="17" t="s">
        <v>185</v>
      </c>
      <c r="F12" s="17">
        <v>6</v>
      </c>
      <c r="G12" s="18" t="s">
        <v>193</v>
      </c>
      <c r="H12" s="17" t="s">
        <v>194</v>
      </c>
      <c r="J12" s="1" t="s">
        <v>104</v>
      </c>
      <c r="K12" s="24" t="s">
        <v>365</v>
      </c>
      <c r="L12" s="26" t="s">
        <v>333</v>
      </c>
      <c r="M12" s="26" t="s">
        <v>348</v>
      </c>
      <c r="N12" s="31" t="s">
        <v>307</v>
      </c>
      <c r="O12" s="24" t="s">
        <v>367</v>
      </c>
      <c r="P12" s="25"/>
      <c r="Q12" s="25"/>
      <c r="R12" s="25"/>
      <c r="S12" s="25"/>
      <c r="T12" s="25"/>
      <c r="U12" s="28">
        <v>2</v>
      </c>
      <c r="V12" s="28">
        <v>2</v>
      </c>
      <c r="W12" s="28">
        <v>30</v>
      </c>
      <c r="X12" s="32">
        <f>W12/4</f>
        <v>7.5</v>
      </c>
      <c r="Y12" s="28">
        <v>10</v>
      </c>
      <c r="Z12" s="32">
        <f>Y12/4</f>
        <v>2.5</v>
      </c>
      <c r="AA12" s="1">
        <f t="shared" si="0"/>
        <v>20</v>
      </c>
    </row>
    <row r="13" spans="1:27" x14ac:dyDescent="0.25">
      <c r="B13" s="16">
        <v>9</v>
      </c>
      <c r="C13" s="17" t="s">
        <v>29</v>
      </c>
      <c r="D13" s="17">
        <v>4</v>
      </c>
      <c r="E13" s="17" t="s">
        <v>15</v>
      </c>
      <c r="F13" s="17">
        <v>2</v>
      </c>
      <c r="G13" s="18" t="s">
        <v>193</v>
      </c>
      <c r="H13" s="17" t="s">
        <v>13</v>
      </c>
      <c r="J13" s="1" t="s">
        <v>302</v>
      </c>
      <c r="K13" s="26" t="s">
        <v>377</v>
      </c>
      <c r="L13" s="24" t="s">
        <v>386</v>
      </c>
      <c r="M13" s="26" t="s">
        <v>343</v>
      </c>
      <c r="N13" s="27" t="s">
        <v>379</v>
      </c>
      <c r="O13" s="25"/>
      <c r="P13" s="25"/>
      <c r="Q13" s="25"/>
      <c r="R13" s="25"/>
      <c r="S13" s="25"/>
      <c r="T13" s="25"/>
      <c r="U13" s="28">
        <v>2</v>
      </c>
      <c r="V13" s="28">
        <v>2</v>
      </c>
      <c r="W13" s="28">
        <v>21</v>
      </c>
      <c r="X13" s="32">
        <f>W13/4</f>
        <v>5.25</v>
      </c>
      <c r="Y13" s="28">
        <v>13</v>
      </c>
      <c r="Z13" s="32">
        <f>Y13/4</f>
        <v>3.25</v>
      </c>
      <c r="AA13" s="1">
        <f t="shared" si="0"/>
        <v>8</v>
      </c>
    </row>
    <row r="14" spans="1:27" x14ac:dyDescent="0.25">
      <c r="B14" s="16">
        <v>10</v>
      </c>
      <c r="C14" s="17" t="s">
        <v>110</v>
      </c>
      <c r="D14" s="17">
        <v>6</v>
      </c>
      <c r="E14" s="17" t="s">
        <v>192</v>
      </c>
      <c r="F14" s="17">
        <v>2</v>
      </c>
      <c r="G14" s="18" t="s">
        <v>193</v>
      </c>
      <c r="H14" s="17" t="s">
        <v>10</v>
      </c>
      <c r="J14" s="1" t="s">
        <v>300</v>
      </c>
      <c r="K14" s="26" t="s">
        <v>339</v>
      </c>
      <c r="L14" s="26" t="s">
        <v>343</v>
      </c>
      <c r="M14" s="24" t="s">
        <v>313</v>
      </c>
      <c r="N14" s="24" t="s">
        <v>375</v>
      </c>
      <c r="O14" s="25"/>
      <c r="P14" s="25"/>
      <c r="Q14" s="25"/>
      <c r="R14" s="25"/>
      <c r="S14" s="25"/>
      <c r="T14" s="25"/>
      <c r="U14" s="28">
        <v>2</v>
      </c>
      <c r="V14" s="28">
        <v>2</v>
      </c>
      <c r="W14" s="28">
        <v>20</v>
      </c>
      <c r="X14" s="28">
        <f>W14/4</f>
        <v>5</v>
      </c>
      <c r="Y14" s="28">
        <v>18</v>
      </c>
      <c r="Z14" s="32">
        <f>Y14/4</f>
        <v>4.5</v>
      </c>
      <c r="AA14" s="1">
        <f t="shared" si="0"/>
        <v>2</v>
      </c>
    </row>
    <row r="15" spans="1:27" x14ac:dyDescent="0.25">
      <c r="B15" s="16">
        <v>11</v>
      </c>
      <c r="C15" s="17" t="s">
        <v>19</v>
      </c>
      <c r="D15" s="17">
        <v>0</v>
      </c>
      <c r="E15" s="17" t="s">
        <v>186</v>
      </c>
      <c r="F15" s="17">
        <v>0</v>
      </c>
      <c r="G15" s="18" t="s">
        <v>193</v>
      </c>
      <c r="H15" s="17" t="s">
        <v>195</v>
      </c>
      <c r="J15" s="1" t="s">
        <v>298</v>
      </c>
      <c r="K15" s="26" t="s">
        <v>372</v>
      </c>
      <c r="L15" s="24" t="s">
        <v>354</v>
      </c>
      <c r="M15" s="24" t="s">
        <v>354</v>
      </c>
      <c r="N15" s="25"/>
      <c r="O15" s="25"/>
      <c r="P15" s="25"/>
      <c r="Q15" s="25"/>
      <c r="R15" s="25"/>
      <c r="S15" s="25"/>
      <c r="T15" s="25"/>
      <c r="U15" s="28">
        <v>1</v>
      </c>
      <c r="V15" s="28">
        <v>2</v>
      </c>
      <c r="W15" s="28">
        <v>17</v>
      </c>
      <c r="X15" s="32">
        <f>W15/3</f>
        <v>5.666666666666667</v>
      </c>
      <c r="Y15" s="28">
        <v>16</v>
      </c>
      <c r="Z15" s="32">
        <f>Y15/3</f>
        <v>5.333333333333333</v>
      </c>
      <c r="AA15" s="1">
        <f t="shared" si="0"/>
        <v>1</v>
      </c>
    </row>
    <row r="16" spans="1:27" x14ac:dyDescent="0.25">
      <c r="E16" s="1" t="s">
        <v>317</v>
      </c>
      <c r="J16" s="1" t="s">
        <v>303</v>
      </c>
      <c r="K16" s="24" t="s">
        <v>380</v>
      </c>
      <c r="L16" s="26" t="s">
        <v>381</v>
      </c>
      <c r="M16" s="24" t="s">
        <v>328</v>
      </c>
      <c r="N16" s="25"/>
      <c r="O16" s="25"/>
      <c r="P16" s="25"/>
      <c r="Q16" s="25"/>
      <c r="R16" s="25"/>
      <c r="S16" s="25"/>
      <c r="T16" s="25"/>
      <c r="U16" s="28">
        <v>1</v>
      </c>
      <c r="V16" s="28">
        <v>2</v>
      </c>
      <c r="W16" s="28">
        <v>15</v>
      </c>
      <c r="X16" s="28">
        <f>W16/3</f>
        <v>5</v>
      </c>
      <c r="Y16" s="28">
        <v>25</v>
      </c>
      <c r="Z16" s="32">
        <f>Y16/3</f>
        <v>8.3333333333333339</v>
      </c>
      <c r="AA16" s="1">
        <f t="shared" si="0"/>
        <v>-10</v>
      </c>
    </row>
    <row r="17" spans="1:27" x14ac:dyDescent="0.25">
      <c r="A17" s="3"/>
      <c r="J17" s="1" t="s">
        <v>221</v>
      </c>
      <c r="K17" s="24" t="s">
        <v>328</v>
      </c>
      <c r="L17" s="26" t="s">
        <v>329</v>
      </c>
      <c r="M17" s="31" t="s">
        <v>307</v>
      </c>
      <c r="N17" s="24" t="s">
        <v>331</v>
      </c>
      <c r="O17" s="25"/>
      <c r="P17" s="25"/>
      <c r="Q17" s="25"/>
      <c r="R17" s="25"/>
      <c r="S17" s="25"/>
      <c r="T17" s="25"/>
      <c r="U17" s="28">
        <v>1</v>
      </c>
      <c r="V17" s="28">
        <v>2</v>
      </c>
      <c r="W17" s="28">
        <v>14</v>
      </c>
      <c r="X17" s="32">
        <f>W17/3</f>
        <v>4.666666666666667</v>
      </c>
      <c r="Y17" s="28">
        <v>30</v>
      </c>
      <c r="Z17" s="28">
        <f>Y17/3</f>
        <v>10</v>
      </c>
      <c r="AA17" s="1">
        <f t="shared" si="0"/>
        <v>-16</v>
      </c>
    </row>
    <row r="18" spans="1:27" x14ac:dyDescent="0.25">
      <c r="A18" s="3" t="s">
        <v>36</v>
      </c>
      <c r="B18" s="19" t="s">
        <v>3</v>
      </c>
      <c r="C18" s="19" t="s">
        <v>289</v>
      </c>
      <c r="D18" s="19"/>
      <c r="E18" s="19" t="s">
        <v>288</v>
      </c>
      <c r="F18" s="19"/>
      <c r="G18" s="19" t="s">
        <v>4</v>
      </c>
      <c r="H18" s="19" t="s">
        <v>5</v>
      </c>
      <c r="J18" s="1" t="s">
        <v>24</v>
      </c>
      <c r="K18" s="26" t="s">
        <v>339</v>
      </c>
      <c r="L18" s="24" t="s">
        <v>341</v>
      </c>
      <c r="M18" s="24" t="s">
        <v>342</v>
      </c>
      <c r="N18" s="25"/>
      <c r="O18" s="25"/>
      <c r="P18" s="25"/>
      <c r="Q18" s="25"/>
      <c r="R18" s="25"/>
      <c r="S18" s="25"/>
      <c r="T18" s="25"/>
      <c r="U18" s="28">
        <v>1</v>
      </c>
      <c r="V18" s="28">
        <v>2</v>
      </c>
      <c r="W18" s="28">
        <v>13</v>
      </c>
      <c r="X18" s="32">
        <f>W18/3</f>
        <v>4.333333333333333</v>
      </c>
      <c r="Y18" s="28">
        <v>17</v>
      </c>
      <c r="Z18" s="32">
        <f>Y18/3</f>
        <v>5.666666666666667</v>
      </c>
      <c r="AA18" s="1">
        <f t="shared" si="0"/>
        <v>-4</v>
      </c>
    </row>
    <row r="19" spans="1:27" x14ac:dyDescent="0.25">
      <c r="A19" s="1" t="s">
        <v>37</v>
      </c>
      <c r="B19" s="16">
        <v>12</v>
      </c>
      <c r="C19" s="17" t="s">
        <v>203</v>
      </c>
      <c r="D19" s="17">
        <v>7</v>
      </c>
      <c r="E19" s="18" t="s">
        <v>340</v>
      </c>
      <c r="F19" s="17">
        <v>10</v>
      </c>
      <c r="G19" s="18" t="s">
        <v>198</v>
      </c>
      <c r="H19" s="17" t="s">
        <v>11</v>
      </c>
      <c r="J19" s="1" t="s">
        <v>299</v>
      </c>
      <c r="K19" s="24" t="s">
        <v>373</v>
      </c>
      <c r="L19" s="26" t="s">
        <v>357</v>
      </c>
      <c r="M19" s="24" t="s">
        <v>374</v>
      </c>
      <c r="N19" s="25"/>
      <c r="O19" s="25"/>
      <c r="P19" s="25"/>
      <c r="Q19" s="25"/>
      <c r="R19" s="25"/>
      <c r="S19" s="25"/>
      <c r="T19" s="25"/>
      <c r="U19" s="28">
        <v>1</v>
      </c>
      <c r="V19" s="28">
        <v>2</v>
      </c>
      <c r="W19" s="28">
        <v>12</v>
      </c>
      <c r="X19" s="28">
        <f>W19/3</f>
        <v>4</v>
      </c>
      <c r="Y19" s="28">
        <v>24</v>
      </c>
      <c r="Z19" s="32">
        <f>Y19/3</f>
        <v>8</v>
      </c>
      <c r="AA19" s="1">
        <f t="shared" si="0"/>
        <v>-12</v>
      </c>
    </row>
    <row r="20" spans="1:27" x14ac:dyDescent="0.25">
      <c r="A20" s="1" t="s">
        <v>196</v>
      </c>
      <c r="B20" s="16">
        <v>13</v>
      </c>
      <c r="C20" s="17" t="s">
        <v>204</v>
      </c>
      <c r="D20" s="17">
        <v>5</v>
      </c>
      <c r="E20" s="17" t="s">
        <v>212</v>
      </c>
      <c r="F20" s="17">
        <v>4</v>
      </c>
      <c r="G20" s="18" t="s">
        <v>198</v>
      </c>
      <c r="H20" s="17" t="s">
        <v>13</v>
      </c>
      <c r="J20" s="1" t="s">
        <v>304</v>
      </c>
      <c r="K20" s="68" t="s">
        <v>358</v>
      </c>
      <c r="L20" s="24" t="s">
        <v>383</v>
      </c>
      <c r="M20" s="25"/>
      <c r="N20" s="25"/>
      <c r="O20" s="25"/>
      <c r="P20" s="25"/>
      <c r="Q20" s="25"/>
      <c r="R20" s="25"/>
      <c r="S20" s="25"/>
      <c r="T20" s="25"/>
      <c r="V20" s="28">
        <v>2</v>
      </c>
      <c r="W20" s="28">
        <v>9</v>
      </c>
      <c r="X20" s="28">
        <v>5</v>
      </c>
      <c r="Y20" s="28">
        <v>12</v>
      </c>
      <c r="Z20" s="28">
        <v>12</v>
      </c>
      <c r="AA20" s="1">
        <f t="shared" si="0"/>
        <v>-3</v>
      </c>
    </row>
    <row r="21" spans="1:27" x14ac:dyDescent="0.25">
      <c r="A21" s="1" t="s">
        <v>197</v>
      </c>
      <c r="B21" s="16">
        <v>14</v>
      </c>
      <c r="C21" s="17" t="s">
        <v>205</v>
      </c>
      <c r="D21" s="17">
        <v>1</v>
      </c>
      <c r="E21" s="17" t="s">
        <v>308</v>
      </c>
      <c r="F21" s="17">
        <v>11</v>
      </c>
      <c r="G21" s="18" t="s">
        <v>199</v>
      </c>
      <c r="H21" s="17" t="s">
        <v>1</v>
      </c>
      <c r="J21" s="1" t="s">
        <v>297</v>
      </c>
      <c r="K21" s="24" t="s">
        <v>362</v>
      </c>
      <c r="L21" s="24" t="s">
        <v>364</v>
      </c>
      <c r="M21" s="25"/>
      <c r="N21" s="25"/>
      <c r="O21" s="25"/>
      <c r="P21" s="25"/>
      <c r="Q21" s="25"/>
      <c r="R21" s="25"/>
      <c r="S21" s="25"/>
      <c r="T21" s="25"/>
      <c r="V21" s="28">
        <v>2</v>
      </c>
      <c r="W21" s="28">
        <v>8</v>
      </c>
      <c r="X21" s="28">
        <f>W21/2</f>
        <v>4</v>
      </c>
      <c r="Y21" s="28">
        <v>27</v>
      </c>
      <c r="Z21" s="32">
        <f>Y21/2</f>
        <v>13.5</v>
      </c>
      <c r="AA21" s="1">
        <f t="shared" si="0"/>
        <v>-19</v>
      </c>
    </row>
    <row r="22" spans="1:27" x14ac:dyDescent="0.25">
      <c r="B22" s="16">
        <v>15</v>
      </c>
      <c r="C22" s="17" t="s">
        <v>206</v>
      </c>
      <c r="D22" s="17">
        <v>3</v>
      </c>
      <c r="E22" s="17" t="s">
        <v>213</v>
      </c>
      <c r="F22" s="17">
        <v>1</v>
      </c>
      <c r="G22" s="18" t="s">
        <v>199</v>
      </c>
      <c r="H22" s="17" t="s">
        <v>10</v>
      </c>
      <c r="J22" s="1" t="s">
        <v>294</v>
      </c>
      <c r="K22" s="24" t="s">
        <v>325</v>
      </c>
      <c r="L22" s="24" t="s">
        <v>326</v>
      </c>
      <c r="M22" s="25"/>
      <c r="N22" s="25"/>
      <c r="O22" s="25"/>
      <c r="P22" s="25"/>
      <c r="Q22" s="25"/>
      <c r="R22" s="25"/>
      <c r="S22" s="25"/>
      <c r="T22" s="25"/>
      <c r="V22" s="28">
        <v>2</v>
      </c>
      <c r="W22" s="28">
        <v>7</v>
      </c>
      <c r="X22" s="32">
        <f>W22/2</f>
        <v>3.5</v>
      </c>
      <c r="Y22" s="28">
        <v>13</v>
      </c>
      <c r="Z22" s="32">
        <f>Y22/2</f>
        <v>6.5</v>
      </c>
      <c r="AA22" s="1">
        <f t="shared" si="0"/>
        <v>-6</v>
      </c>
    </row>
    <row r="23" spans="1:27" x14ac:dyDescent="0.25">
      <c r="B23" s="16">
        <v>16</v>
      </c>
      <c r="C23" s="17" t="s">
        <v>207</v>
      </c>
      <c r="D23" s="17">
        <v>12</v>
      </c>
      <c r="E23" s="17" t="s">
        <v>214</v>
      </c>
      <c r="F23" s="17">
        <v>9</v>
      </c>
      <c r="G23" s="18" t="s">
        <v>126</v>
      </c>
      <c r="H23" s="17" t="s">
        <v>11</v>
      </c>
      <c r="J23" s="1" t="s">
        <v>197</v>
      </c>
      <c r="K23" s="24" t="s">
        <v>313</v>
      </c>
      <c r="L23" s="30" t="s">
        <v>307</v>
      </c>
      <c r="M23" s="24" t="s">
        <v>316</v>
      </c>
      <c r="N23" s="25"/>
      <c r="O23" s="25"/>
      <c r="P23" s="25"/>
      <c r="Q23" s="25"/>
      <c r="R23" s="25"/>
      <c r="S23" s="25"/>
      <c r="T23" s="25"/>
      <c r="V23" s="28">
        <v>2</v>
      </c>
      <c r="W23" s="28">
        <v>6</v>
      </c>
      <c r="X23" s="28">
        <f>W23/2</f>
        <v>3</v>
      </c>
      <c r="Y23" s="28">
        <v>14</v>
      </c>
      <c r="Z23" s="28">
        <f>Y23/2</f>
        <v>7</v>
      </c>
      <c r="AA23" s="1">
        <f t="shared" si="0"/>
        <v>-8</v>
      </c>
    </row>
    <row r="24" spans="1:27" x14ac:dyDescent="0.25">
      <c r="B24" s="16">
        <v>17</v>
      </c>
      <c r="C24" s="17" t="s">
        <v>261</v>
      </c>
      <c r="D24" s="17">
        <v>4</v>
      </c>
      <c r="E24" s="17" t="s">
        <v>215</v>
      </c>
      <c r="F24" s="17">
        <v>18</v>
      </c>
      <c r="G24" s="18" t="s">
        <v>126</v>
      </c>
      <c r="H24" s="17" t="s">
        <v>13</v>
      </c>
      <c r="J24" s="1" t="s">
        <v>295</v>
      </c>
      <c r="K24" s="24" t="s">
        <v>352</v>
      </c>
      <c r="L24" s="24" t="s">
        <v>354</v>
      </c>
      <c r="M24" s="25"/>
      <c r="N24" s="25"/>
      <c r="O24" s="25"/>
      <c r="P24" s="25"/>
      <c r="Q24" s="25"/>
      <c r="R24" s="25"/>
      <c r="S24" s="25"/>
      <c r="T24" s="25"/>
      <c r="V24" s="28">
        <v>2</v>
      </c>
      <c r="W24" s="28">
        <v>4</v>
      </c>
      <c r="X24" s="28">
        <f>W24/2</f>
        <v>2</v>
      </c>
      <c r="Y24" s="28">
        <v>17</v>
      </c>
      <c r="Z24" s="32">
        <f>Y24/2</f>
        <v>8.5</v>
      </c>
      <c r="AA24" s="1">
        <f t="shared" si="0"/>
        <v>-13</v>
      </c>
    </row>
    <row r="25" spans="1:27" x14ac:dyDescent="0.25">
      <c r="B25" s="16">
        <v>18</v>
      </c>
      <c r="C25" s="17" t="s">
        <v>208</v>
      </c>
      <c r="D25" s="17">
        <v>4</v>
      </c>
      <c r="E25" s="17" t="s">
        <v>216</v>
      </c>
      <c r="F25" s="17">
        <v>9</v>
      </c>
      <c r="G25" s="18" t="s">
        <v>200</v>
      </c>
      <c r="H25" s="17" t="s">
        <v>10</v>
      </c>
      <c r="J25" s="1" t="s">
        <v>301</v>
      </c>
      <c r="K25" s="24" t="s">
        <v>376</v>
      </c>
      <c r="L25" s="24" t="s">
        <v>327</v>
      </c>
      <c r="M25" s="25"/>
      <c r="N25" s="25"/>
      <c r="O25" s="25"/>
      <c r="P25" s="25"/>
      <c r="Q25" s="25"/>
      <c r="R25" s="25"/>
      <c r="S25" s="25"/>
      <c r="T25" s="25"/>
      <c r="V25" s="28">
        <v>2</v>
      </c>
      <c r="W25" s="28">
        <v>3</v>
      </c>
      <c r="X25" s="32">
        <f>W25/2</f>
        <v>1.5</v>
      </c>
      <c r="Y25" s="28">
        <v>7</v>
      </c>
      <c r="Z25" s="32">
        <f>Y25/2</f>
        <v>3.5</v>
      </c>
      <c r="AA25" s="1">
        <f t="shared" si="0"/>
        <v>-4</v>
      </c>
    </row>
    <row r="26" spans="1:27" x14ac:dyDescent="0.25">
      <c r="B26" s="16">
        <v>19</v>
      </c>
      <c r="C26" s="17" t="s">
        <v>209</v>
      </c>
      <c r="D26" s="17">
        <v>3</v>
      </c>
      <c r="E26" s="17" t="s">
        <v>217</v>
      </c>
      <c r="F26" s="17">
        <v>4</v>
      </c>
      <c r="G26" s="18" t="s">
        <v>200</v>
      </c>
      <c r="H26" s="17" t="s">
        <v>1</v>
      </c>
    </row>
    <row r="27" spans="1:27" x14ac:dyDescent="0.25">
      <c r="B27" s="16">
        <v>20</v>
      </c>
      <c r="C27" s="17" t="s">
        <v>210</v>
      </c>
      <c r="D27" s="17">
        <v>4</v>
      </c>
      <c r="E27" s="17" t="s">
        <v>218</v>
      </c>
      <c r="F27" s="17">
        <v>5</v>
      </c>
      <c r="G27" s="18" t="s">
        <v>201</v>
      </c>
      <c r="H27" s="17" t="s">
        <v>10</v>
      </c>
    </row>
    <row r="28" spans="1:27" x14ac:dyDescent="0.25">
      <c r="B28" s="16">
        <v>21</v>
      </c>
      <c r="C28" s="17" t="s">
        <v>211</v>
      </c>
      <c r="D28" s="17">
        <v>1</v>
      </c>
      <c r="E28" s="17" t="s">
        <v>219</v>
      </c>
      <c r="F28" s="17">
        <v>5</v>
      </c>
      <c r="G28" s="18" t="s">
        <v>202</v>
      </c>
      <c r="H28" s="17" t="s">
        <v>11</v>
      </c>
    </row>
    <row r="29" spans="1:27" x14ac:dyDescent="0.25">
      <c r="A29" s="3"/>
    </row>
    <row r="30" spans="1:27" x14ac:dyDescent="0.25">
      <c r="A30" s="2"/>
    </row>
    <row r="31" spans="1:27" x14ac:dyDescent="0.25">
      <c r="A31" s="3" t="s">
        <v>52</v>
      </c>
      <c r="B31" s="19" t="s">
        <v>3</v>
      </c>
      <c r="C31" s="19" t="s">
        <v>289</v>
      </c>
      <c r="D31" s="19"/>
      <c r="E31" s="19" t="s">
        <v>288</v>
      </c>
      <c r="F31" s="19"/>
      <c r="G31" s="19" t="s">
        <v>4</v>
      </c>
      <c r="H31" s="19" t="s">
        <v>5</v>
      </c>
    </row>
    <row r="32" spans="1:27" x14ac:dyDescent="0.25">
      <c r="A32" s="2" t="s">
        <v>220</v>
      </c>
      <c r="B32" s="16">
        <v>22</v>
      </c>
      <c r="C32" s="17" t="s">
        <v>222</v>
      </c>
      <c r="D32" s="17">
        <v>1</v>
      </c>
      <c r="E32" s="17" t="s">
        <v>230</v>
      </c>
      <c r="F32" s="17">
        <v>4</v>
      </c>
      <c r="G32" s="18" t="s">
        <v>7</v>
      </c>
      <c r="H32" s="17" t="s">
        <v>1</v>
      </c>
    </row>
    <row r="33" spans="1:8" x14ac:dyDescent="0.25">
      <c r="A33" s="1" t="s">
        <v>37</v>
      </c>
      <c r="B33" s="16">
        <v>23</v>
      </c>
      <c r="C33" s="17" t="s">
        <v>223</v>
      </c>
      <c r="D33" s="17">
        <v>14</v>
      </c>
      <c r="E33" s="17" t="s">
        <v>231</v>
      </c>
      <c r="F33" s="17">
        <v>3</v>
      </c>
      <c r="G33" s="18" t="s">
        <v>7</v>
      </c>
      <c r="H33" s="17" t="s">
        <v>13</v>
      </c>
    </row>
    <row r="34" spans="1:8" x14ac:dyDescent="0.25">
      <c r="A34" s="1" t="s">
        <v>221</v>
      </c>
      <c r="B34" s="16">
        <v>24</v>
      </c>
      <c r="C34" s="17" t="s">
        <v>224</v>
      </c>
      <c r="D34" s="17">
        <v>1</v>
      </c>
      <c r="E34" s="17" t="s">
        <v>232</v>
      </c>
      <c r="F34" s="17">
        <v>10</v>
      </c>
      <c r="G34" s="18" t="s">
        <v>7</v>
      </c>
      <c r="H34" s="17" t="s">
        <v>11</v>
      </c>
    </row>
    <row r="35" spans="1:8" x14ac:dyDescent="0.25">
      <c r="B35" s="16">
        <v>25</v>
      </c>
      <c r="C35" s="17" t="s">
        <v>225</v>
      </c>
      <c r="D35" s="17">
        <v>5</v>
      </c>
      <c r="E35" s="17" t="s">
        <v>233</v>
      </c>
      <c r="F35" s="17">
        <v>7</v>
      </c>
      <c r="G35" s="18" t="s">
        <v>7</v>
      </c>
      <c r="H35" s="17" t="s">
        <v>10</v>
      </c>
    </row>
    <row r="36" spans="1:8" x14ac:dyDescent="0.25">
      <c r="B36" s="16">
        <v>26</v>
      </c>
      <c r="C36" s="17" t="s">
        <v>226</v>
      </c>
      <c r="D36" s="17">
        <v>4</v>
      </c>
      <c r="E36" s="17" t="s">
        <v>234</v>
      </c>
      <c r="F36" s="17">
        <v>5</v>
      </c>
      <c r="G36" s="18" t="s">
        <v>193</v>
      </c>
      <c r="H36" s="17" t="s">
        <v>1</v>
      </c>
    </row>
    <row r="37" spans="1:8" x14ac:dyDescent="0.25">
      <c r="B37" s="16">
        <v>27</v>
      </c>
      <c r="C37" s="17" t="s">
        <v>227</v>
      </c>
      <c r="D37" s="17">
        <v>7</v>
      </c>
      <c r="E37" s="17" t="s">
        <v>235</v>
      </c>
      <c r="F37" s="17">
        <v>4</v>
      </c>
      <c r="G37" s="18" t="s">
        <v>193</v>
      </c>
      <c r="H37" s="17" t="s">
        <v>11</v>
      </c>
    </row>
    <row r="38" spans="1:8" x14ac:dyDescent="0.25">
      <c r="B38" s="16">
        <v>28</v>
      </c>
      <c r="C38" s="17" t="s">
        <v>228</v>
      </c>
      <c r="D38" s="17">
        <v>3</v>
      </c>
      <c r="E38" s="17" t="s">
        <v>61</v>
      </c>
      <c r="F38" s="17">
        <v>1</v>
      </c>
      <c r="G38" s="18" t="s">
        <v>193</v>
      </c>
      <c r="H38" s="17" t="s">
        <v>10</v>
      </c>
    </row>
    <row r="39" spans="1:8" x14ac:dyDescent="0.25">
      <c r="B39" s="16">
        <v>29</v>
      </c>
      <c r="C39" s="17" t="s">
        <v>229</v>
      </c>
      <c r="D39" s="17">
        <v>5</v>
      </c>
      <c r="E39" s="17" t="s">
        <v>236</v>
      </c>
      <c r="F39" s="17">
        <v>10</v>
      </c>
      <c r="G39" s="18" t="s">
        <v>193</v>
      </c>
      <c r="H39" s="17" t="s">
        <v>13</v>
      </c>
    </row>
    <row r="42" spans="1:8" x14ac:dyDescent="0.25">
      <c r="A42" s="3" t="s">
        <v>79</v>
      </c>
      <c r="B42" s="19" t="s">
        <v>3</v>
      </c>
      <c r="C42" s="19" t="s">
        <v>289</v>
      </c>
      <c r="D42" s="19"/>
      <c r="E42" s="19" t="s">
        <v>288</v>
      </c>
      <c r="F42" s="19"/>
      <c r="G42" s="19" t="s">
        <v>4</v>
      </c>
      <c r="H42" s="19" t="s">
        <v>5</v>
      </c>
    </row>
    <row r="43" spans="1:8" x14ac:dyDescent="0.25">
      <c r="A43" s="1" t="s">
        <v>37</v>
      </c>
      <c r="B43" s="16">
        <v>30</v>
      </c>
      <c r="C43" s="17" t="s">
        <v>237</v>
      </c>
      <c r="D43" s="17">
        <v>3</v>
      </c>
      <c r="E43" s="17" t="s">
        <v>241</v>
      </c>
      <c r="F43" s="17">
        <v>13</v>
      </c>
      <c r="G43" s="18" t="s">
        <v>199</v>
      </c>
      <c r="H43" s="17" t="s">
        <v>1</v>
      </c>
    </row>
    <row r="44" spans="1:8" x14ac:dyDescent="0.25">
      <c r="A44" s="1" t="s">
        <v>104</v>
      </c>
      <c r="B44" s="16">
        <v>31</v>
      </c>
      <c r="C44" s="17" t="s">
        <v>238</v>
      </c>
      <c r="D44" s="17">
        <v>7</v>
      </c>
      <c r="E44" s="17" t="s">
        <v>242</v>
      </c>
      <c r="F44" s="17">
        <v>4</v>
      </c>
      <c r="G44" s="18" t="s">
        <v>199</v>
      </c>
      <c r="H44" s="17" t="s">
        <v>13</v>
      </c>
    </row>
    <row r="45" spans="1:8" x14ac:dyDescent="0.25">
      <c r="A45" s="1" t="s">
        <v>112</v>
      </c>
      <c r="B45" s="16">
        <v>32</v>
      </c>
      <c r="C45" s="17" t="s">
        <v>239</v>
      </c>
      <c r="D45" s="17">
        <v>5</v>
      </c>
      <c r="E45" s="17" t="s">
        <v>243</v>
      </c>
      <c r="F45" s="17">
        <v>6</v>
      </c>
      <c r="G45" s="18" t="s">
        <v>199</v>
      </c>
      <c r="H45" s="17" t="s">
        <v>11</v>
      </c>
    </row>
    <row r="46" spans="1:8" x14ac:dyDescent="0.25">
      <c r="A46" s="3"/>
      <c r="B46" s="16">
        <v>33</v>
      </c>
      <c r="C46" s="17" t="s">
        <v>90</v>
      </c>
      <c r="D46" s="17">
        <v>7</v>
      </c>
      <c r="E46" s="17" t="s">
        <v>244</v>
      </c>
      <c r="F46" s="17">
        <v>1</v>
      </c>
      <c r="G46" s="18" t="s">
        <v>199</v>
      </c>
      <c r="H46" s="17" t="s">
        <v>10</v>
      </c>
    </row>
    <row r="47" spans="1:8" x14ac:dyDescent="0.25">
      <c r="A47" s="4"/>
      <c r="B47" s="16">
        <v>34</v>
      </c>
      <c r="C47" s="17" t="s">
        <v>240</v>
      </c>
      <c r="D47" s="17">
        <v>2</v>
      </c>
      <c r="E47" s="17" t="s">
        <v>245</v>
      </c>
      <c r="F47" s="17">
        <v>5</v>
      </c>
      <c r="G47" s="18" t="s">
        <v>187</v>
      </c>
      <c r="H47" s="17" t="s">
        <v>10</v>
      </c>
    </row>
    <row r="50" spans="1:8" x14ac:dyDescent="0.25">
      <c r="A50" s="3" t="s">
        <v>92</v>
      </c>
      <c r="B50" s="19" t="s">
        <v>3</v>
      </c>
      <c r="C50" s="19" t="s">
        <v>289</v>
      </c>
      <c r="D50" s="19"/>
      <c r="E50" s="19" t="s">
        <v>288</v>
      </c>
      <c r="F50" s="19"/>
      <c r="G50" s="19" t="s">
        <v>4</v>
      </c>
      <c r="H50" s="19" t="s">
        <v>5</v>
      </c>
    </row>
    <row r="51" spans="1:8" x14ac:dyDescent="0.25">
      <c r="A51" s="2" t="s">
        <v>246</v>
      </c>
      <c r="B51" s="16">
        <v>35</v>
      </c>
      <c r="C51" s="17" t="s">
        <v>247</v>
      </c>
      <c r="D51" s="17">
        <v>5</v>
      </c>
      <c r="E51" s="17" t="s">
        <v>251</v>
      </c>
      <c r="F51" s="17">
        <v>6</v>
      </c>
      <c r="G51" s="18" t="s">
        <v>107</v>
      </c>
      <c r="H51" s="17" t="s">
        <v>13</v>
      </c>
    </row>
    <row r="52" spans="1:8" x14ac:dyDescent="0.25">
      <c r="A52" s="3"/>
      <c r="B52" s="16">
        <v>36</v>
      </c>
      <c r="C52" s="17" t="s">
        <v>248</v>
      </c>
      <c r="D52" s="17">
        <v>0</v>
      </c>
      <c r="E52" s="17" t="s">
        <v>252</v>
      </c>
      <c r="F52" s="17">
        <v>10</v>
      </c>
      <c r="G52" s="18" t="s">
        <v>107</v>
      </c>
      <c r="H52" s="17" t="s">
        <v>11</v>
      </c>
    </row>
    <row r="53" spans="1:8" x14ac:dyDescent="0.25">
      <c r="B53" s="16">
        <v>37</v>
      </c>
      <c r="C53" s="17" t="s">
        <v>249</v>
      </c>
      <c r="D53" s="17">
        <v>2</v>
      </c>
      <c r="E53" s="17" t="s">
        <v>253</v>
      </c>
      <c r="F53" s="17">
        <v>8</v>
      </c>
      <c r="G53" s="18" t="s">
        <v>107</v>
      </c>
      <c r="H53" s="17" t="s">
        <v>10</v>
      </c>
    </row>
    <row r="54" spans="1:8" x14ac:dyDescent="0.25">
      <c r="B54" s="16">
        <v>38</v>
      </c>
      <c r="C54" s="17" t="s">
        <v>250</v>
      </c>
      <c r="D54" s="17">
        <v>0</v>
      </c>
      <c r="E54" s="17" t="s">
        <v>254</v>
      </c>
      <c r="F54" s="17">
        <v>0</v>
      </c>
      <c r="G54" s="18" t="s">
        <v>152</v>
      </c>
      <c r="H54" s="17" t="s">
        <v>10</v>
      </c>
    </row>
    <row r="55" spans="1:8" x14ac:dyDescent="0.25">
      <c r="E55" s="1" t="s">
        <v>317</v>
      </c>
    </row>
    <row r="57" spans="1:8" x14ac:dyDescent="0.25">
      <c r="A57" s="3" t="s">
        <v>101</v>
      </c>
      <c r="B57" s="19" t="s">
        <v>3</v>
      </c>
      <c r="C57" s="19" t="s">
        <v>289</v>
      </c>
      <c r="D57" s="19"/>
      <c r="E57" s="19" t="s">
        <v>288</v>
      </c>
      <c r="F57" s="19"/>
      <c r="G57" s="19" t="s">
        <v>4</v>
      </c>
      <c r="H57" s="19" t="s">
        <v>5</v>
      </c>
    </row>
    <row r="58" spans="1:8" x14ac:dyDescent="0.25">
      <c r="A58" s="1" t="s">
        <v>37</v>
      </c>
      <c r="B58" s="16">
        <v>39</v>
      </c>
      <c r="C58" s="17" t="s">
        <v>186</v>
      </c>
      <c r="D58" s="17">
        <v>17</v>
      </c>
      <c r="E58" s="17" t="s">
        <v>21</v>
      </c>
      <c r="F58" s="17">
        <v>0</v>
      </c>
      <c r="G58" s="18" t="s">
        <v>256</v>
      </c>
      <c r="H58" s="17" t="s">
        <v>10</v>
      </c>
    </row>
    <row r="59" spans="1:8" x14ac:dyDescent="0.25">
      <c r="A59" s="1" t="s">
        <v>255</v>
      </c>
      <c r="B59" s="16">
        <v>40</v>
      </c>
      <c r="C59" s="17" t="s">
        <v>32</v>
      </c>
      <c r="D59" s="17">
        <v>10</v>
      </c>
      <c r="E59" s="17" t="s">
        <v>16</v>
      </c>
      <c r="F59" s="17">
        <v>8</v>
      </c>
      <c r="G59" s="18" t="s">
        <v>256</v>
      </c>
      <c r="H59" s="17" t="s">
        <v>11</v>
      </c>
    </row>
    <row r="62" spans="1:8" x14ac:dyDescent="0.25">
      <c r="A62" s="3" t="s">
        <v>106</v>
      </c>
      <c r="B62" s="19" t="s">
        <v>3</v>
      </c>
      <c r="C62" s="19" t="s">
        <v>289</v>
      </c>
      <c r="D62" s="19"/>
      <c r="E62" s="19" t="s">
        <v>288</v>
      </c>
      <c r="F62" s="19"/>
      <c r="G62" s="19" t="s">
        <v>4</v>
      </c>
      <c r="H62" s="19" t="s">
        <v>5</v>
      </c>
    </row>
    <row r="63" spans="1:8" x14ac:dyDescent="0.25">
      <c r="A63" s="1" t="s">
        <v>37</v>
      </c>
      <c r="B63" s="16">
        <v>41</v>
      </c>
      <c r="C63" s="17" t="s">
        <v>25</v>
      </c>
      <c r="D63" s="17">
        <v>3</v>
      </c>
      <c r="E63" s="17" t="s">
        <v>186</v>
      </c>
      <c r="F63" s="17">
        <v>1</v>
      </c>
      <c r="G63" s="18" t="s">
        <v>107</v>
      </c>
      <c r="H63" s="17" t="s">
        <v>10</v>
      </c>
    </row>
    <row r="64" spans="1:8" x14ac:dyDescent="0.25">
      <c r="A64" s="1" t="s">
        <v>105</v>
      </c>
    </row>
    <row r="66" spans="1:8" x14ac:dyDescent="0.25">
      <c r="A66" s="3" t="s">
        <v>257</v>
      </c>
      <c r="B66" s="19" t="s">
        <v>3</v>
      </c>
      <c r="C66" s="19" t="s">
        <v>289</v>
      </c>
      <c r="D66" s="19"/>
      <c r="E66" s="19" t="s">
        <v>288</v>
      </c>
      <c r="F66" s="19"/>
      <c r="G66" s="19" t="s">
        <v>4</v>
      </c>
      <c r="H66" s="19" t="s">
        <v>5</v>
      </c>
    </row>
    <row r="67" spans="1:8" x14ac:dyDescent="0.25">
      <c r="A67" s="1" t="s">
        <v>37</v>
      </c>
      <c r="B67" s="16">
        <v>42</v>
      </c>
      <c r="C67" s="17" t="s">
        <v>259</v>
      </c>
      <c r="D67" s="17">
        <v>0</v>
      </c>
      <c r="E67" s="17" t="s">
        <v>25</v>
      </c>
      <c r="F67" s="17">
        <v>2</v>
      </c>
      <c r="G67" s="18" t="s">
        <v>171</v>
      </c>
      <c r="H67" s="17" t="s">
        <v>10</v>
      </c>
    </row>
    <row r="68" spans="1:8" x14ac:dyDescent="0.25">
      <c r="A68" s="1" t="s">
        <v>112</v>
      </c>
    </row>
    <row r="73" spans="1:8" x14ac:dyDescent="0.25">
      <c r="A73" s="3" t="s">
        <v>258</v>
      </c>
      <c r="B73" s="19" t="s">
        <v>3</v>
      </c>
      <c r="C73" s="19" t="s">
        <v>289</v>
      </c>
      <c r="D73" s="19"/>
      <c r="E73" s="19" t="s">
        <v>288</v>
      </c>
      <c r="F73" s="19"/>
      <c r="G73" s="19" t="s">
        <v>4</v>
      </c>
      <c r="H73" s="19" t="s">
        <v>5</v>
      </c>
    </row>
    <row r="74" spans="1:8" x14ac:dyDescent="0.25">
      <c r="B74" s="16">
        <v>43</v>
      </c>
      <c r="C74" s="17" t="s">
        <v>186</v>
      </c>
      <c r="D74" s="17">
        <v>1</v>
      </c>
      <c r="E74" s="17" t="s">
        <v>260</v>
      </c>
      <c r="F74" s="17">
        <v>5</v>
      </c>
      <c r="G74" s="18" t="s">
        <v>109</v>
      </c>
      <c r="H74" s="17" t="s">
        <v>10</v>
      </c>
    </row>
    <row r="78" spans="1:8" ht="15.75" x14ac:dyDescent="0.25">
      <c r="E78" s="80" t="s">
        <v>513</v>
      </c>
    </row>
  </sheetData>
  <sortState xmlns:xlrd2="http://schemas.microsoft.com/office/spreadsheetml/2017/richdata2" ref="J29:M71">
    <sortCondition descending="1" ref="M29:M71"/>
  </sortState>
  <phoneticPr fontId="2" type="noConversion"/>
  <pageMargins left="0.7" right="0.7" top="0.75" bottom="0.75" header="0.3" footer="0.3"/>
  <pageSetup orientation="portrait" horizontalDpi="4294967292" verticalDpi="0" r:id="rId1"/>
  <ignoredErrors>
    <ignoredError sqref="X5:Z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F6DFF-0EED-48C1-8282-0CE86C9AA8DA}">
  <dimension ref="A1:AA67"/>
  <sheetViews>
    <sheetView showGridLines="0" topLeftCell="A2" workbookViewId="0">
      <selection activeCell="A2" sqref="A2"/>
    </sheetView>
  </sheetViews>
  <sheetFormatPr defaultColWidth="8.85546875" defaultRowHeight="15" x14ac:dyDescent="0.25"/>
  <cols>
    <col min="1" max="1" width="16.5703125" style="1" customWidth="1"/>
    <col min="2" max="2" width="8.85546875" style="1"/>
    <col min="3" max="3" width="23.42578125" style="1" customWidth="1"/>
    <col min="4" max="4" width="4.28515625" style="1" customWidth="1"/>
    <col min="5" max="5" width="24.42578125" style="1" customWidth="1"/>
    <col min="6" max="6" width="4.5703125" style="1" customWidth="1"/>
    <col min="7" max="7" width="12.42578125" style="1" customWidth="1"/>
    <col min="8" max="8" width="10" style="1" customWidth="1"/>
    <col min="9" max="9" width="8.85546875" style="1"/>
    <col min="10" max="10" width="15.42578125" style="1" customWidth="1"/>
    <col min="11" max="23" width="5.7109375" style="1" customWidth="1"/>
    <col min="24" max="24" width="5.7109375" style="40" customWidth="1"/>
    <col min="25" max="25" width="5.7109375" style="1" customWidth="1"/>
    <col min="26" max="26" width="6.85546875" style="1" customWidth="1"/>
    <col min="27" max="27" width="9.140625" style="1" customWidth="1"/>
    <col min="28" max="16384" width="8.85546875" style="1"/>
  </cols>
  <sheetData>
    <row r="1" spans="1:27" ht="15" hidden="1" customHeight="1" x14ac:dyDescent="0.25">
      <c r="A1" s="11"/>
    </row>
    <row r="3" spans="1:27" ht="18.75" x14ac:dyDescent="0.3">
      <c r="E3" s="10" t="s">
        <v>113</v>
      </c>
    </row>
    <row r="5" spans="1:27" x14ac:dyDescent="0.25">
      <c r="A5" s="3" t="s">
        <v>34</v>
      </c>
      <c r="B5" s="19" t="s">
        <v>3</v>
      </c>
      <c r="C5" s="19" t="s">
        <v>289</v>
      </c>
      <c r="D5" s="19"/>
      <c r="E5" s="19" t="s">
        <v>288</v>
      </c>
      <c r="F5" s="19"/>
      <c r="G5" s="19" t="s">
        <v>4</v>
      </c>
      <c r="H5" s="19" t="s">
        <v>5</v>
      </c>
      <c r="K5" s="29" t="s">
        <v>387</v>
      </c>
      <c r="L5" s="29" t="s">
        <v>388</v>
      </c>
      <c r="M5" s="29" t="s">
        <v>389</v>
      </c>
      <c r="N5" s="29" t="s">
        <v>390</v>
      </c>
      <c r="O5" s="29" t="s">
        <v>391</v>
      </c>
      <c r="P5" s="29" t="s">
        <v>392</v>
      </c>
      <c r="Q5" s="29" t="s">
        <v>393</v>
      </c>
      <c r="R5" s="29" t="s">
        <v>394</v>
      </c>
      <c r="S5" s="29" t="s">
        <v>395</v>
      </c>
      <c r="T5" s="29"/>
      <c r="U5" s="29" t="s">
        <v>317</v>
      </c>
      <c r="V5" s="29" t="s">
        <v>305</v>
      </c>
      <c r="W5" s="29" t="s">
        <v>314</v>
      </c>
      <c r="X5" s="33" t="s">
        <v>319</v>
      </c>
      <c r="Y5" s="29" t="s">
        <v>315</v>
      </c>
      <c r="Z5" s="33" t="s">
        <v>318</v>
      </c>
      <c r="AA5" s="29" t="s">
        <v>324</v>
      </c>
    </row>
    <row r="6" spans="1:27" x14ac:dyDescent="0.25">
      <c r="A6" s="2" t="s">
        <v>33</v>
      </c>
      <c r="B6" s="16">
        <v>1</v>
      </c>
      <c r="C6" s="17" t="s">
        <v>14</v>
      </c>
      <c r="D6" s="17">
        <v>7</v>
      </c>
      <c r="E6" s="17" t="s">
        <v>23</v>
      </c>
      <c r="F6" s="17">
        <v>4</v>
      </c>
      <c r="G6" s="18" t="s">
        <v>6</v>
      </c>
      <c r="H6" s="16" t="s">
        <v>1</v>
      </c>
      <c r="J6" s="1" t="s">
        <v>104</v>
      </c>
      <c r="K6" s="36" t="s">
        <v>309</v>
      </c>
      <c r="L6" s="38" t="s">
        <v>307</v>
      </c>
      <c r="M6" s="36" t="s">
        <v>419</v>
      </c>
      <c r="N6" s="36" t="s">
        <v>423</v>
      </c>
      <c r="O6" s="36" t="s">
        <v>309</v>
      </c>
      <c r="P6" s="36" t="s">
        <v>384</v>
      </c>
      <c r="Q6" s="38" t="s">
        <v>307</v>
      </c>
      <c r="R6" s="20" t="s">
        <v>361</v>
      </c>
      <c r="S6" s="36" t="s">
        <v>415</v>
      </c>
      <c r="U6" s="1">
        <v>6</v>
      </c>
      <c r="V6" s="1">
        <v>1</v>
      </c>
      <c r="W6" s="1">
        <v>37</v>
      </c>
      <c r="X6" s="40">
        <f>W6/7</f>
        <v>5.2857142857142856</v>
      </c>
      <c r="Y6" s="1">
        <v>21</v>
      </c>
      <c r="Z6" s="1">
        <f>Y6/7</f>
        <v>3</v>
      </c>
      <c r="AA6" s="1">
        <f t="shared" ref="AA6:AA26" si="0">W6-Y6</f>
        <v>16</v>
      </c>
    </row>
    <row r="7" spans="1:27" x14ac:dyDescent="0.25">
      <c r="A7" s="1" t="s">
        <v>35</v>
      </c>
      <c r="B7" s="16">
        <v>2</v>
      </c>
      <c r="C7" s="17" t="s">
        <v>15</v>
      </c>
      <c r="D7" s="17">
        <v>4</v>
      </c>
      <c r="E7" s="17" t="s">
        <v>24</v>
      </c>
      <c r="F7" s="17">
        <v>9</v>
      </c>
      <c r="G7" s="18" t="s">
        <v>6</v>
      </c>
      <c r="H7" s="16" t="s">
        <v>10</v>
      </c>
      <c r="J7" s="1" t="s">
        <v>302</v>
      </c>
      <c r="K7" s="36" t="s">
        <v>404</v>
      </c>
      <c r="L7" s="36" t="s">
        <v>322</v>
      </c>
      <c r="M7" s="36" t="s">
        <v>396</v>
      </c>
      <c r="N7" s="38" t="s">
        <v>307</v>
      </c>
      <c r="O7" s="20" t="s">
        <v>426</v>
      </c>
      <c r="P7" s="36" t="s">
        <v>425</v>
      </c>
      <c r="Q7" s="36" t="s">
        <v>415</v>
      </c>
      <c r="R7" s="36" t="s">
        <v>369</v>
      </c>
      <c r="S7" s="20" t="s">
        <v>418</v>
      </c>
      <c r="U7" s="1">
        <v>6</v>
      </c>
      <c r="V7" s="1">
        <v>2</v>
      </c>
      <c r="W7" s="1">
        <v>33</v>
      </c>
      <c r="X7" s="40">
        <f>W7/8</f>
        <v>4.125</v>
      </c>
      <c r="Y7" s="1">
        <v>15</v>
      </c>
      <c r="Z7" s="40">
        <f>Y7/8</f>
        <v>1.875</v>
      </c>
      <c r="AA7" s="1">
        <f t="shared" si="0"/>
        <v>18</v>
      </c>
    </row>
    <row r="8" spans="1:27" x14ac:dyDescent="0.25">
      <c r="A8" s="1" t="s">
        <v>112</v>
      </c>
      <c r="B8" s="16">
        <v>3</v>
      </c>
      <c r="C8" s="17" t="s">
        <v>16</v>
      </c>
      <c r="D8" s="17">
        <v>2</v>
      </c>
      <c r="E8" s="17" t="s">
        <v>25</v>
      </c>
      <c r="F8" s="17">
        <v>10</v>
      </c>
      <c r="G8" s="18" t="s">
        <v>6</v>
      </c>
      <c r="H8" s="16" t="s">
        <v>13</v>
      </c>
      <c r="J8" s="1" t="s">
        <v>24</v>
      </c>
      <c r="K8" s="36" t="s">
        <v>356</v>
      </c>
      <c r="L8" s="36" t="s">
        <v>410</v>
      </c>
      <c r="M8" s="20" t="s">
        <v>420</v>
      </c>
      <c r="N8" s="36" t="s">
        <v>366</v>
      </c>
      <c r="O8" s="36" t="s">
        <v>429</v>
      </c>
      <c r="P8" s="38" t="s">
        <v>307</v>
      </c>
      <c r="Q8" s="20" t="s">
        <v>418</v>
      </c>
      <c r="R8" s="21"/>
      <c r="S8" s="21"/>
      <c r="U8" s="1">
        <v>4</v>
      </c>
      <c r="V8" s="1">
        <v>2</v>
      </c>
      <c r="W8" s="1">
        <v>39</v>
      </c>
      <c r="X8" s="40">
        <f>W8/6</f>
        <v>6.5</v>
      </c>
      <c r="Y8" s="1">
        <v>13</v>
      </c>
      <c r="Z8" s="40">
        <f>Y8/6</f>
        <v>2.1666666666666665</v>
      </c>
      <c r="AA8" s="1">
        <f t="shared" si="0"/>
        <v>26</v>
      </c>
    </row>
    <row r="9" spans="1:27" x14ac:dyDescent="0.25">
      <c r="B9" s="16">
        <v>4</v>
      </c>
      <c r="C9" s="17" t="s">
        <v>17</v>
      </c>
      <c r="D9" s="17">
        <v>4</v>
      </c>
      <c r="E9" s="17" t="s">
        <v>26</v>
      </c>
      <c r="F9" s="17">
        <v>6</v>
      </c>
      <c r="G9" s="18" t="s">
        <v>6</v>
      </c>
      <c r="H9" s="16" t="s">
        <v>11</v>
      </c>
      <c r="J9" s="1" t="s">
        <v>105</v>
      </c>
      <c r="K9" s="36" t="s">
        <v>409</v>
      </c>
      <c r="L9" s="36" t="s">
        <v>306</v>
      </c>
      <c r="M9" s="36" t="s">
        <v>422</v>
      </c>
      <c r="N9" s="20" t="s">
        <v>427</v>
      </c>
      <c r="O9" s="36" t="s">
        <v>309</v>
      </c>
      <c r="P9" s="20" t="s">
        <v>428</v>
      </c>
      <c r="Q9" s="21"/>
      <c r="R9" s="21"/>
      <c r="S9" s="21"/>
      <c r="U9" s="1">
        <v>4</v>
      </c>
      <c r="V9" s="1">
        <v>2</v>
      </c>
      <c r="W9" s="1">
        <v>48</v>
      </c>
      <c r="X9" s="1">
        <f>W9/6</f>
        <v>8</v>
      </c>
      <c r="Y9" s="1">
        <v>30</v>
      </c>
      <c r="Z9" s="1">
        <f>Y9/6</f>
        <v>5</v>
      </c>
      <c r="AA9" s="1">
        <f t="shared" si="0"/>
        <v>18</v>
      </c>
    </row>
    <row r="10" spans="1:27" x14ac:dyDescent="0.25">
      <c r="B10" s="16">
        <v>5</v>
      </c>
      <c r="C10" s="17" t="s">
        <v>18</v>
      </c>
      <c r="D10" s="17">
        <v>4</v>
      </c>
      <c r="E10" s="17" t="s">
        <v>27</v>
      </c>
      <c r="F10" s="17">
        <v>2</v>
      </c>
      <c r="G10" s="18" t="s">
        <v>7</v>
      </c>
      <c r="H10" s="16" t="s">
        <v>12</v>
      </c>
      <c r="J10" s="1" t="s">
        <v>102</v>
      </c>
      <c r="K10" s="37" t="s">
        <v>401</v>
      </c>
      <c r="L10" s="36" t="s">
        <v>412</v>
      </c>
      <c r="M10" s="36" t="s">
        <v>415</v>
      </c>
      <c r="N10" s="36" t="s">
        <v>337</v>
      </c>
      <c r="O10" s="38" t="s">
        <v>307</v>
      </c>
      <c r="P10" s="20" t="s">
        <v>413</v>
      </c>
      <c r="Q10" s="21"/>
      <c r="R10" s="21"/>
      <c r="S10" s="21"/>
      <c r="U10" s="1">
        <v>3</v>
      </c>
      <c r="V10" s="1">
        <v>2</v>
      </c>
      <c r="W10" s="1">
        <v>15</v>
      </c>
      <c r="X10" s="1">
        <f>W10/5</f>
        <v>3</v>
      </c>
      <c r="Y10" s="1">
        <v>21</v>
      </c>
      <c r="Z10" s="40">
        <f>Y10/5</f>
        <v>4.2</v>
      </c>
      <c r="AA10" s="1">
        <f t="shared" si="0"/>
        <v>-6</v>
      </c>
    </row>
    <row r="11" spans="1:27" x14ac:dyDescent="0.25">
      <c r="B11" s="16">
        <v>6</v>
      </c>
      <c r="C11" s="17" t="s">
        <v>110</v>
      </c>
      <c r="D11" s="17">
        <v>6</v>
      </c>
      <c r="E11" s="17" t="s">
        <v>28</v>
      </c>
      <c r="F11" s="17">
        <v>0</v>
      </c>
      <c r="G11" s="18" t="s">
        <v>8</v>
      </c>
      <c r="H11" s="16" t="s">
        <v>10</v>
      </c>
      <c r="J11" s="1" t="s">
        <v>255</v>
      </c>
      <c r="K11" s="36" t="s">
        <v>402</v>
      </c>
      <c r="L11" s="36" t="s">
        <v>384</v>
      </c>
      <c r="M11" s="20" t="s">
        <v>414</v>
      </c>
      <c r="N11" s="36" t="s">
        <v>369</v>
      </c>
      <c r="O11" s="20" t="s">
        <v>335</v>
      </c>
      <c r="P11" s="21"/>
      <c r="Q11" s="21"/>
      <c r="R11" s="21"/>
      <c r="S11" s="21"/>
      <c r="U11" s="1">
        <v>3</v>
      </c>
      <c r="V11" s="1">
        <v>2</v>
      </c>
      <c r="W11" s="1">
        <v>25</v>
      </c>
      <c r="X11" s="1">
        <f>W11/5</f>
        <v>5</v>
      </c>
      <c r="Y11" s="1">
        <v>15</v>
      </c>
      <c r="Z11" s="1">
        <f>Y11/5</f>
        <v>3</v>
      </c>
      <c r="AA11" s="1">
        <f t="shared" si="0"/>
        <v>10</v>
      </c>
    </row>
    <row r="12" spans="1:27" x14ac:dyDescent="0.25">
      <c r="B12" s="16">
        <v>7</v>
      </c>
      <c r="C12" s="17" t="s">
        <v>19</v>
      </c>
      <c r="D12" s="17">
        <v>8</v>
      </c>
      <c r="E12" s="17" t="s">
        <v>29</v>
      </c>
      <c r="F12" s="17">
        <v>3</v>
      </c>
      <c r="G12" s="18" t="s">
        <v>8</v>
      </c>
      <c r="H12" s="16" t="s">
        <v>13</v>
      </c>
      <c r="J12" s="1" t="s">
        <v>296</v>
      </c>
      <c r="K12" s="36" t="s">
        <v>344</v>
      </c>
      <c r="L12" s="20" t="s">
        <v>413</v>
      </c>
      <c r="M12" s="36" t="s">
        <v>366</v>
      </c>
      <c r="N12" s="36" t="s">
        <v>425</v>
      </c>
      <c r="O12" s="20" t="s">
        <v>430</v>
      </c>
      <c r="P12" s="21"/>
      <c r="Q12" s="21"/>
      <c r="R12" s="21"/>
      <c r="S12" s="21"/>
      <c r="U12" s="1">
        <v>3</v>
      </c>
      <c r="V12" s="1">
        <v>2</v>
      </c>
      <c r="W12" s="1">
        <v>26</v>
      </c>
      <c r="X12" s="40">
        <f>W12/5</f>
        <v>5.2</v>
      </c>
      <c r="Y12" s="1">
        <v>20</v>
      </c>
      <c r="Z12" s="1">
        <f>Y12/5</f>
        <v>4</v>
      </c>
      <c r="AA12" s="1">
        <f t="shared" si="0"/>
        <v>6</v>
      </c>
    </row>
    <row r="13" spans="1:27" x14ac:dyDescent="0.25">
      <c r="B13" s="16">
        <v>8</v>
      </c>
      <c r="C13" s="17" t="s">
        <v>20</v>
      </c>
      <c r="D13" s="17">
        <v>1</v>
      </c>
      <c r="E13" s="17" t="s">
        <v>30</v>
      </c>
      <c r="F13" s="17">
        <v>3</v>
      </c>
      <c r="G13" s="18" t="s">
        <v>8</v>
      </c>
      <c r="H13" s="16" t="s">
        <v>11</v>
      </c>
      <c r="J13" s="1" t="s">
        <v>197</v>
      </c>
      <c r="K13" s="20" t="s">
        <v>376</v>
      </c>
      <c r="L13" s="36" t="s">
        <v>333</v>
      </c>
      <c r="M13" s="36" t="s">
        <v>357</v>
      </c>
      <c r="N13" s="20" t="s">
        <v>397</v>
      </c>
      <c r="O13" s="21"/>
      <c r="P13" s="21"/>
      <c r="Q13" s="21"/>
      <c r="R13" s="21"/>
      <c r="S13" s="21"/>
      <c r="U13" s="1">
        <v>2</v>
      </c>
      <c r="V13" s="1">
        <v>2</v>
      </c>
      <c r="W13" s="1">
        <v>21</v>
      </c>
      <c r="X13" s="40">
        <f>W13/4</f>
        <v>5.25</v>
      </c>
      <c r="Y13" s="1">
        <v>15</v>
      </c>
      <c r="Z13" s="40">
        <f>Y13/4</f>
        <v>3.75</v>
      </c>
      <c r="AA13" s="1">
        <f t="shared" si="0"/>
        <v>6</v>
      </c>
    </row>
    <row r="14" spans="1:27" x14ac:dyDescent="0.25">
      <c r="B14" s="16">
        <v>9</v>
      </c>
      <c r="C14" s="17" t="s">
        <v>21</v>
      </c>
      <c r="D14" s="17">
        <v>3</v>
      </c>
      <c r="E14" s="17" t="s">
        <v>31</v>
      </c>
      <c r="F14" s="17">
        <v>1</v>
      </c>
      <c r="G14" s="18" t="s">
        <v>9</v>
      </c>
      <c r="H14" s="16" t="s">
        <v>12</v>
      </c>
      <c r="J14" s="1" t="s">
        <v>304</v>
      </c>
      <c r="K14" s="36" t="s">
        <v>406</v>
      </c>
      <c r="L14" s="20" t="s">
        <v>316</v>
      </c>
      <c r="M14" s="36" t="s">
        <v>396</v>
      </c>
      <c r="N14" s="20" t="s">
        <v>382</v>
      </c>
      <c r="O14" s="21"/>
      <c r="P14" s="21"/>
      <c r="Q14" s="21"/>
      <c r="R14" s="21"/>
      <c r="S14" s="21"/>
      <c r="U14" s="1">
        <v>2</v>
      </c>
      <c r="V14" s="1">
        <v>2</v>
      </c>
      <c r="W14" s="1">
        <v>12</v>
      </c>
      <c r="X14" s="1">
        <f>W14/4</f>
        <v>3</v>
      </c>
      <c r="Y14" s="1">
        <v>20</v>
      </c>
      <c r="Z14" s="1">
        <f>Y14/4</f>
        <v>5</v>
      </c>
      <c r="AA14" s="1">
        <f t="shared" si="0"/>
        <v>-8</v>
      </c>
    </row>
    <row r="15" spans="1:27" x14ac:dyDescent="0.25">
      <c r="B15" s="16">
        <v>10</v>
      </c>
      <c r="C15" s="17" t="s">
        <v>22</v>
      </c>
      <c r="D15" s="17">
        <v>3</v>
      </c>
      <c r="E15" s="17" t="s">
        <v>32</v>
      </c>
      <c r="F15" s="17">
        <v>6</v>
      </c>
      <c r="G15" s="18" t="s">
        <v>8</v>
      </c>
      <c r="H15" s="16" t="s">
        <v>1</v>
      </c>
      <c r="J15" s="1" t="s">
        <v>292</v>
      </c>
      <c r="K15" s="36" t="s">
        <v>357</v>
      </c>
      <c r="L15" s="36" t="s">
        <v>345</v>
      </c>
      <c r="M15" s="20" t="s">
        <v>421</v>
      </c>
      <c r="N15" s="20" t="s">
        <v>361</v>
      </c>
      <c r="O15" s="21"/>
      <c r="P15" s="21"/>
      <c r="Q15" s="21"/>
      <c r="R15" s="21"/>
      <c r="S15" s="21"/>
      <c r="U15" s="1">
        <v>2</v>
      </c>
      <c r="V15" s="1">
        <v>2</v>
      </c>
      <c r="W15" s="1">
        <v>14</v>
      </c>
      <c r="X15" s="40">
        <f>W15/4</f>
        <v>3.5</v>
      </c>
      <c r="Y15" s="1">
        <v>23</v>
      </c>
      <c r="Z15" s="40">
        <f>Y15/4</f>
        <v>5.75</v>
      </c>
      <c r="AA15" s="1">
        <f t="shared" si="0"/>
        <v>-9</v>
      </c>
    </row>
    <row r="16" spans="1:27" x14ac:dyDescent="0.25">
      <c r="J16" s="1" t="s">
        <v>176</v>
      </c>
      <c r="K16" s="20" t="s">
        <v>335</v>
      </c>
      <c r="L16" s="36" t="s">
        <v>372</v>
      </c>
      <c r="M16" s="20" t="s">
        <v>418</v>
      </c>
      <c r="N16" s="21"/>
      <c r="O16" s="21"/>
      <c r="P16" s="21"/>
      <c r="Q16" s="21"/>
      <c r="R16" s="21"/>
      <c r="S16" s="21"/>
      <c r="U16" s="1">
        <v>1</v>
      </c>
      <c r="V16" s="1">
        <v>2</v>
      </c>
      <c r="W16" s="1">
        <v>13</v>
      </c>
      <c r="X16" s="40">
        <f t="shared" ref="X16:X21" si="1">W16/3</f>
        <v>4.333333333333333</v>
      </c>
      <c r="Y16" s="1">
        <v>14</v>
      </c>
      <c r="Z16" s="40">
        <f t="shared" ref="Z16:Z21" si="2">Y16/3</f>
        <v>4.666666666666667</v>
      </c>
      <c r="AA16" s="1">
        <f t="shared" si="0"/>
        <v>-1</v>
      </c>
    </row>
    <row r="17" spans="1:27" x14ac:dyDescent="0.25">
      <c r="J17" s="1" t="s">
        <v>295</v>
      </c>
      <c r="K17" s="36" t="s">
        <v>339</v>
      </c>
      <c r="L17" s="20" t="s">
        <v>323</v>
      </c>
      <c r="M17" s="20" t="s">
        <v>382</v>
      </c>
      <c r="N17" s="21"/>
      <c r="O17" s="21"/>
      <c r="P17" s="21"/>
      <c r="Q17" s="21"/>
      <c r="R17" s="21"/>
      <c r="S17" s="21"/>
      <c r="U17" s="1">
        <v>1</v>
      </c>
      <c r="V17" s="1">
        <v>2</v>
      </c>
      <c r="W17" s="1">
        <v>5</v>
      </c>
      <c r="X17" s="40">
        <f t="shared" si="1"/>
        <v>1.6666666666666667</v>
      </c>
      <c r="Y17" s="1">
        <v>14</v>
      </c>
      <c r="Z17" s="40">
        <f t="shared" si="2"/>
        <v>4.666666666666667</v>
      </c>
      <c r="AA17" s="1">
        <f t="shared" si="0"/>
        <v>-9</v>
      </c>
    </row>
    <row r="18" spans="1:27" x14ac:dyDescent="0.25">
      <c r="A18" s="3" t="s">
        <v>36</v>
      </c>
      <c r="B18" s="19" t="s">
        <v>3</v>
      </c>
      <c r="C18" s="19" t="s">
        <v>289</v>
      </c>
      <c r="D18" s="19"/>
      <c r="E18" s="19" t="s">
        <v>288</v>
      </c>
      <c r="F18" s="19"/>
      <c r="G18" s="19" t="s">
        <v>4</v>
      </c>
      <c r="H18" s="19" t="s">
        <v>5</v>
      </c>
      <c r="J18" s="1" t="s">
        <v>300</v>
      </c>
      <c r="K18" s="20" t="s">
        <v>407</v>
      </c>
      <c r="L18" s="36" t="s">
        <v>322</v>
      </c>
      <c r="M18" s="20" t="s">
        <v>327</v>
      </c>
      <c r="N18" s="21"/>
      <c r="O18" s="21"/>
      <c r="P18" s="21"/>
      <c r="Q18" s="21"/>
      <c r="R18" s="21"/>
      <c r="S18" s="21"/>
      <c r="U18" s="1">
        <v>1</v>
      </c>
      <c r="V18" s="1">
        <v>2</v>
      </c>
      <c r="W18" s="1">
        <v>14</v>
      </c>
      <c r="X18" s="40">
        <f t="shared" si="1"/>
        <v>4.666666666666667</v>
      </c>
      <c r="Y18" s="1">
        <v>11</v>
      </c>
      <c r="Z18" s="40">
        <f t="shared" si="2"/>
        <v>3.6666666666666665</v>
      </c>
      <c r="AA18" s="1">
        <f t="shared" si="0"/>
        <v>3</v>
      </c>
    </row>
    <row r="19" spans="1:27" x14ac:dyDescent="0.25">
      <c r="A19" s="1" t="s">
        <v>37</v>
      </c>
      <c r="B19" s="16">
        <v>11</v>
      </c>
      <c r="C19" s="17" t="s">
        <v>41</v>
      </c>
      <c r="D19" s="17">
        <v>9</v>
      </c>
      <c r="E19" s="17" t="s">
        <v>47</v>
      </c>
      <c r="F19" s="17">
        <v>6</v>
      </c>
      <c r="G19" s="18" t="s">
        <v>38</v>
      </c>
      <c r="H19" s="16" t="s">
        <v>1</v>
      </c>
      <c r="J19" s="1" t="s">
        <v>196</v>
      </c>
      <c r="K19" s="36" t="s">
        <v>357</v>
      </c>
      <c r="L19" s="20" t="s">
        <v>313</v>
      </c>
      <c r="M19" s="20" t="s">
        <v>327</v>
      </c>
      <c r="N19" s="21"/>
      <c r="O19" s="21"/>
      <c r="P19" s="21"/>
      <c r="Q19" s="21"/>
      <c r="R19" s="21"/>
      <c r="S19" s="21"/>
      <c r="U19" s="1">
        <v>1</v>
      </c>
      <c r="V19" s="1">
        <v>2</v>
      </c>
      <c r="W19" s="1">
        <v>9</v>
      </c>
      <c r="X19" s="1">
        <f t="shared" si="1"/>
        <v>3</v>
      </c>
      <c r="Y19" s="1">
        <v>14</v>
      </c>
      <c r="Z19" s="40">
        <f t="shared" si="2"/>
        <v>4.666666666666667</v>
      </c>
      <c r="AA19" s="1">
        <f t="shared" si="0"/>
        <v>-5</v>
      </c>
    </row>
    <row r="20" spans="1:27" x14ac:dyDescent="0.25">
      <c r="A20" s="1" t="s">
        <v>104</v>
      </c>
      <c r="B20" s="16">
        <v>12</v>
      </c>
      <c r="C20" s="17" t="s">
        <v>42</v>
      </c>
      <c r="D20" s="17">
        <v>4</v>
      </c>
      <c r="E20" s="17" t="s">
        <v>48</v>
      </c>
      <c r="F20" s="17">
        <v>0</v>
      </c>
      <c r="G20" s="18" t="s">
        <v>38</v>
      </c>
      <c r="H20" s="16" t="s">
        <v>11</v>
      </c>
      <c r="J20" s="1" t="s">
        <v>294</v>
      </c>
      <c r="K20" s="20" t="s">
        <v>327</v>
      </c>
      <c r="L20" s="36" t="s">
        <v>320</v>
      </c>
      <c r="M20" s="20" t="s">
        <v>413</v>
      </c>
      <c r="N20" s="21"/>
      <c r="O20" s="21"/>
      <c r="P20" s="21"/>
      <c r="Q20" s="21"/>
      <c r="R20" s="21"/>
      <c r="S20" s="21"/>
      <c r="U20" s="1">
        <v>1</v>
      </c>
      <c r="V20" s="1">
        <v>2</v>
      </c>
      <c r="W20" s="1">
        <v>5</v>
      </c>
      <c r="X20" s="40">
        <f t="shared" si="1"/>
        <v>1.6666666666666667</v>
      </c>
      <c r="Y20" s="1">
        <v>9</v>
      </c>
      <c r="Z20" s="1">
        <f t="shared" si="2"/>
        <v>3</v>
      </c>
      <c r="AA20" s="1">
        <f t="shared" si="0"/>
        <v>-4</v>
      </c>
    </row>
    <row r="21" spans="1:27" x14ac:dyDescent="0.25">
      <c r="B21" s="16">
        <v>13</v>
      </c>
      <c r="C21" s="17" t="s">
        <v>43</v>
      </c>
      <c r="D21" s="17">
        <v>11</v>
      </c>
      <c r="E21" s="17" t="s">
        <v>49</v>
      </c>
      <c r="F21" s="17">
        <v>1</v>
      </c>
      <c r="G21" s="18" t="s">
        <v>39</v>
      </c>
      <c r="H21" s="16" t="s">
        <v>11</v>
      </c>
      <c r="J21" s="1" t="s">
        <v>112</v>
      </c>
      <c r="K21" s="38" t="s">
        <v>307</v>
      </c>
      <c r="L21" s="20" t="s">
        <v>411</v>
      </c>
      <c r="M21" s="36" t="s">
        <v>384</v>
      </c>
      <c r="N21" s="20" t="s">
        <v>428</v>
      </c>
      <c r="O21" s="21"/>
      <c r="P21" s="21"/>
      <c r="Q21" s="21"/>
      <c r="R21" s="21"/>
      <c r="S21" s="21"/>
      <c r="U21" s="1">
        <v>1</v>
      </c>
      <c r="V21" s="1">
        <v>2</v>
      </c>
      <c r="W21" s="1">
        <v>10</v>
      </c>
      <c r="X21" s="40">
        <f t="shared" si="1"/>
        <v>3.3333333333333335</v>
      </c>
      <c r="Y21" s="1">
        <v>17</v>
      </c>
      <c r="Z21" s="40">
        <f t="shared" si="2"/>
        <v>5.666666666666667</v>
      </c>
      <c r="AA21" s="1">
        <f t="shared" si="0"/>
        <v>-7</v>
      </c>
    </row>
    <row r="22" spans="1:27" x14ac:dyDescent="0.25">
      <c r="B22" s="16">
        <v>14</v>
      </c>
      <c r="C22" s="17" t="s">
        <v>44</v>
      </c>
      <c r="D22" s="17">
        <v>10</v>
      </c>
      <c r="E22" s="17" t="s">
        <v>50</v>
      </c>
      <c r="F22" s="17">
        <v>0</v>
      </c>
      <c r="G22" s="18" t="s">
        <v>39</v>
      </c>
      <c r="H22" s="16" t="s">
        <v>13</v>
      </c>
      <c r="J22" s="1" t="s">
        <v>301</v>
      </c>
      <c r="K22" s="20" t="s">
        <v>400</v>
      </c>
      <c r="L22" s="20" t="s">
        <v>373</v>
      </c>
      <c r="M22" s="21"/>
      <c r="N22" s="21"/>
      <c r="O22" s="21"/>
      <c r="P22" s="21"/>
      <c r="Q22" s="21"/>
      <c r="R22" s="21"/>
      <c r="S22" s="21"/>
      <c r="V22" s="1">
        <v>2</v>
      </c>
      <c r="W22" s="1">
        <v>10</v>
      </c>
      <c r="X22" s="1">
        <f>W22/2</f>
        <v>5</v>
      </c>
      <c r="Y22" s="1">
        <v>18</v>
      </c>
      <c r="Z22" s="1">
        <f>Y22/2</f>
        <v>9</v>
      </c>
      <c r="AA22" s="1">
        <f t="shared" si="0"/>
        <v>-8</v>
      </c>
    </row>
    <row r="23" spans="1:27" x14ac:dyDescent="0.25">
      <c r="B23" s="16">
        <v>15</v>
      </c>
      <c r="C23" s="17" t="s">
        <v>45</v>
      </c>
      <c r="D23" s="17">
        <v>3</v>
      </c>
      <c r="E23" s="17" t="s">
        <v>51</v>
      </c>
      <c r="F23" s="17">
        <v>0</v>
      </c>
      <c r="G23" s="18" t="s">
        <v>39</v>
      </c>
      <c r="H23" s="16" t="s">
        <v>1</v>
      </c>
      <c r="J23" s="1" t="s">
        <v>17</v>
      </c>
      <c r="K23" s="20" t="s">
        <v>403</v>
      </c>
      <c r="L23" s="20" t="s">
        <v>417</v>
      </c>
      <c r="M23" s="39"/>
      <c r="N23" s="21"/>
      <c r="O23" s="21"/>
      <c r="P23" s="21"/>
      <c r="Q23" s="21"/>
      <c r="R23" s="21"/>
      <c r="S23" s="21"/>
      <c r="V23" s="1">
        <v>2</v>
      </c>
      <c r="W23" s="1">
        <v>4</v>
      </c>
      <c r="X23" s="1">
        <f>W23/2</f>
        <v>2</v>
      </c>
      <c r="Y23" s="1">
        <v>10</v>
      </c>
      <c r="Z23" s="1">
        <v>5</v>
      </c>
      <c r="AA23" s="1">
        <f t="shared" si="0"/>
        <v>-6</v>
      </c>
    </row>
    <row r="24" spans="1:27" x14ac:dyDescent="0.25">
      <c r="B24" s="16">
        <v>16</v>
      </c>
      <c r="C24" s="17" t="s">
        <v>46</v>
      </c>
      <c r="D24" s="17">
        <v>2</v>
      </c>
      <c r="E24" s="17" t="s">
        <v>64</v>
      </c>
      <c r="F24" s="17">
        <v>9</v>
      </c>
      <c r="G24" s="18" t="s">
        <v>38</v>
      </c>
      <c r="H24" s="16" t="s">
        <v>10</v>
      </c>
      <c r="J24" s="1" t="s">
        <v>299</v>
      </c>
      <c r="K24" s="20" t="s">
        <v>405</v>
      </c>
      <c r="L24" s="20" t="s">
        <v>364</v>
      </c>
      <c r="M24" s="21"/>
      <c r="N24" s="21"/>
      <c r="O24" s="21"/>
      <c r="P24" s="21"/>
      <c r="Q24" s="21"/>
      <c r="R24" s="21"/>
      <c r="S24" s="21"/>
      <c r="V24" s="1">
        <v>2</v>
      </c>
      <c r="W24" s="1">
        <v>1</v>
      </c>
      <c r="X24" s="40">
        <f>W24/2</f>
        <v>0.5</v>
      </c>
      <c r="Y24" s="1">
        <v>17</v>
      </c>
      <c r="Z24" s="40">
        <f>Y24/2</f>
        <v>8.5</v>
      </c>
      <c r="AA24" s="1">
        <f t="shared" si="0"/>
        <v>-16</v>
      </c>
    </row>
    <row r="25" spans="1:27" x14ac:dyDescent="0.25">
      <c r="B25" s="16">
        <v>17</v>
      </c>
      <c r="C25" s="17" t="s">
        <v>68</v>
      </c>
      <c r="D25" s="17">
        <v>6</v>
      </c>
      <c r="E25" s="17" t="s">
        <v>63</v>
      </c>
      <c r="F25" s="17">
        <v>1</v>
      </c>
      <c r="G25" s="18" t="s">
        <v>38</v>
      </c>
      <c r="H25" s="16" t="s">
        <v>13</v>
      </c>
      <c r="J25" s="1" t="s">
        <v>399</v>
      </c>
      <c r="K25" s="20" t="s">
        <v>327</v>
      </c>
      <c r="L25" s="20" t="s">
        <v>323</v>
      </c>
      <c r="M25" s="21"/>
      <c r="N25" s="21"/>
      <c r="O25" s="21"/>
      <c r="P25" s="21"/>
      <c r="Q25" s="21"/>
      <c r="R25" s="21"/>
      <c r="S25" s="21"/>
      <c r="V25" s="1">
        <v>2</v>
      </c>
      <c r="W25" s="1">
        <v>1</v>
      </c>
      <c r="X25" s="40">
        <f>W25/2</f>
        <v>0.5</v>
      </c>
      <c r="Y25" s="1">
        <v>13</v>
      </c>
      <c r="Z25" s="40">
        <f>Y25/2</f>
        <v>6.5</v>
      </c>
      <c r="AA25" s="1">
        <f t="shared" si="0"/>
        <v>-12</v>
      </c>
    </row>
    <row r="26" spans="1:27" x14ac:dyDescent="0.25">
      <c r="B26" s="16">
        <v>18</v>
      </c>
      <c r="C26" s="17" t="s">
        <v>69</v>
      </c>
      <c r="D26" s="17">
        <v>0</v>
      </c>
      <c r="E26" s="17" t="s">
        <v>65</v>
      </c>
      <c r="F26" s="17">
        <v>10</v>
      </c>
      <c r="G26" s="18" t="s">
        <v>39</v>
      </c>
      <c r="H26" s="16" t="s">
        <v>10</v>
      </c>
      <c r="J26" s="1" t="s">
        <v>298</v>
      </c>
      <c r="K26" s="20" t="s">
        <v>408</v>
      </c>
      <c r="L26" s="20" t="s">
        <v>325</v>
      </c>
      <c r="M26" s="21"/>
      <c r="N26" s="21"/>
      <c r="O26" s="21"/>
      <c r="P26" s="21"/>
      <c r="Q26" s="21"/>
      <c r="R26" s="21"/>
      <c r="S26" s="21"/>
      <c r="V26" s="1">
        <v>2</v>
      </c>
      <c r="W26" s="1">
        <v>3</v>
      </c>
      <c r="X26" s="40">
        <f>W26/2</f>
        <v>1.5</v>
      </c>
      <c r="Y26" s="1">
        <v>9</v>
      </c>
      <c r="Z26" s="40">
        <f>Y26/2</f>
        <v>4.5</v>
      </c>
      <c r="AA26" s="1">
        <f t="shared" si="0"/>
        <v>-6</v>
      </c>
    </row>
    <row r="27" spans="1:27" x14ac:dyDescent="0.25">
      <c r="B27" s="16">
        <v>19</v>
      </c>
      <c r="C27" s="17" t="s">
        <v>70</v>
      </c>
      <c r="D27" s="17">
        <v>1</v>
      </c>
      <c r="E27" s="17" t="s">
        <v>66</v>
      </c>
      <c r="F27" s="17">
        <v>4</v>
      </c>
      <c r="G27" s="18" t="s">
        <v>40</v>
      </c>
      <c r="H27" s="16" t="s">
        <v>11</v>
      </c>
    </row>
    <row r="28" spans="1:27" x14ac:dyDescent="0.25">
      <c r="B28" s="16">
        <v>20</v>
      </c>
      <c r="C28" s="17" t="s">
        <v>71</v>
      </c>
      <c r="D28" s="17">
        <v>5</v>
      </c>
      <c r="E28" s="17" t="s">
        <v>67</v>
      </c>
      <c r="F28" s="17">
        <v>10</v>
      </c>
      <c r="G28" s="18" t="s">
        <v>40</v>
      </c>
      <c r="H28" s="16" t="s">
        <v>10</v>
      </c>
    </row>
    <row r="31" spans="1:27" x14ac:dyDescent="0.25">
      <c r="A31" s="3" t="s">
        <v>52</v>
      </c>
      <c r="B31" s="19" t="s">
        <v>3</v>
      </c>
      <c r="C31" s="19" t="s">
        <v>289</v>
      </c>
      <c r="D31" s="19"/>
      <c r="E31" s="19" t="s">
        <v>288</v>
      </c>
      <c r="F31" s="19"/>
      <c r="G31" s="19" t="s">
        <v>4</v>
      </c>
      <c r="H31" s="19" t="s">
        <v>5</v>
      </c>
    </row>
    <row r="32" spans="1:27" x14ac:dyDescent="0.25">
      <c r="A32" s="2" t="s">
        <v>53</v>
      </c>
      <c r="B32" s="16">
        <v>21</v>
      </c>
      <c r="C32" s="17" t="s">
        <v>54</v>
      </c>
      <c r="D32" s="17">
        <v>0</v>
      </c>
      <c r="E32" s="17" t="s">
        <v>62</v>
      </c>
      <c r="F32" s="17">
        <v>1</v>
      </c>
      <c r="G32" s="18" t="s">
        <v>7</v>
      </c>
      <c r="H32" s="16" t="s">
        <v>10</v>
      </c>
    </row>
    <row r="33" spans="1:8" x14ac:dyDescent="0.25">
      <c r="B33" s="16">
        <v>22</v>
      </c>
      <c r="C33" s="17" t="s">
        <v>55</v>
      </c>
      <c r="D33" s="17">
        <v>3</v>
      </c>
      <c r="E33" s="17" t="s">
        <v>75</v>
      </c>
      <c r="F33" s="17">
        <v>1</v>
      </c>
      <c r="G33" s="18" t="s">
        <v>7</v>
      </c>
      <c r="H33" s="16" t="s">
        <v>1</v>
      </c>
    </row>
    <row r="34" spans="1:8" x14ac:dyDescent="0.25">
      <c r="B34" s="16">
        <v>23</v>
      </c>
      <c r="C34" s="17" t="s">
        <v>56</v>
      </c>
      <c r="D34" s="17">
        <v>1</v>
      </c>
      <c r="E34" s="17" t="s">
        <v>76</v>
      </c>
      <c r="F34" s="17">
        <v>6</v>
      </c>
      <c r="G34" s="18" t="s">
        <v>7</v>
      </c>
      <c r="H34" s="16" t="s">
        <v>11</v>
      </c>
    </row>
    <row r="35" spans="1:8" x14ac:dyDescent="0.25">
      <c r="B35" s="16">
        <v>24</v>
      </c>
      <c r="C35" s="17" t="s">
        <v>57</v>
      </c>
      <c r="D35" s="17">
        <v>12</v>
      </c>
      <c r="E35" s="17" t="s">
        <v>77</v>
      </c>
      <c r="F35" s="17">
        <v>1</v>
      </c>
      <c r="G35" s="18" t="s">
        <v>7</v>
      </c>
      <c r="H35" s="16" t="s">
        <v>13</v>
      </c>
    </row>
    <row r="36" spans="1:8" x14ac:dyDescent="0.25">
      <c r="B36" s="16">
        <v>25</v>
      </c>
      <c r="C36" s="17" t="s">
        <v>58</v>
      </c>
      <c r="D36" s="17">
        <v>2</v>
      </c>
      <c r="E36" s="17" t="s">
        <v>72</v>
      </c>
      <c r="F36" s="17">
        <v>1</v>
      </c>
      <c r="G36" s="18" t="s">
        <v>9</v>
      </c>
      <c r="H36" s="16" t="s">
        <v>11</v>
      </c>
    </row>
    <row r="37" spans="1:8" x14ac:dyDescent="0.25">
      <c r="B37" s="16">
        <v>26</v>
      </c>
      <c r="C37" s="17" t="s">
        <v>59</v>
      </c>
      <c r="D37" s="17">
        <v>5</v>
      </c>
      <c r="E37" s="17" t="s">
        <v>73</v>
      </c>
      <c r="F37" s="17">
        <v>3</v>
      </c>
      <c r="G37" s="18" t="s">
        <v>9</v>
      </c>
      <c r="H37" s="16" t="s">
        <v>10</v>
      </c>
    </row>
    <row r="38" spans="1:8" x14ac:dyDescent="0.25">
      <c r="B38" s="16">
        <v>27</v>
      </c>
      <c r="C38" s="17" t="s">
        <v>60</v>
      </c>
      <c r="D38" s="17">
        <v>1</v>
      </c>
      <c r="E38" s="17" t="s">
        <v>74</v>
      </c>
      <c r="F38" s="17">
        <v>2</v>
      </c>
      <c r="G38" s="18" t="s">
        <v>9</v>
      </c>
      <c r="H38" s="16" t="s">
        <v>13</v>
      </c>
    </row>
    <row r="39" spans="1:8" x14ac:dyDescent="0.25">
      <c r="B39" s="16">
        <v>28</v>
      </c>
      <c r="C39" s="17" t="s">
        <v>61</v>
      </c>
      <c r="D39" s="17">
        <v>4</v>
      </c>
      <c r="E39" s="17" t="s">
        <v>78</v>
      </c>
      <c r="F39" s="17">
        <v>17</v>
      </c>
      <c r="G39" s="18" t="s">
        <v>9</v>
      </c>
      <c r="H39" s="16" t="s">
        <v>1</v>
      </c>
    </row>
    <row r="42" spans="1:8" x14ac:dyDescent="0.25">
      <c r="A42" s="3" t="s">
        <v>79</v>
      </c>
      <c r="B42" s="19" t="s">
        <v>3</v>
      </c>
      <c r="C42" s="19" t="s">
        <v>289</v>
      </c>
      <c r="D42" s="19"/>
      <c r="E42" s="19" t="s">
        <v>288</v>
      </c>
      <c r="F42" s="19"/>
      <c r="G42" s="19" t="s">
        <v>4</v>
      </c>
      <c r="H42" s="19" t="s">
        <v>5</v>
      </c>
    </row>
    <row r="43" spans="1:8" x14ac:dyDescent="0.25">
      <c r="B43" s="16">
        <v>29</v>
      </c>
      <c r="C43" s="17" t="s">
        <v>82</v>
      </c>
      <c r="D43" s="17">
        <v>7</v>
      </c>
      <c r="E43" s="17" t="s">
        <v>87</v>
      </c>
      <c r="F43" s="17">
        <v>5</v>
      </c>
      <c r="G43" s="18" t="s">
        <v>80</v>
      </c>
      <c r="H43" s="16" t="s">
        <v>13</v>
      </c>
    </row>
    <row r="44" spans="1:8" x14ac:dyDescent="0.25">
      <c r="B44" s="16">
        <v>30</v>
      </c>
      <c r="C44" s="17" t="s">
        <v>83</v>
      </c>
      <c r="D44" s="17">
        <v>2</v>
      </c>
      <c r="E44" s="17" t="s">
        <v>88</v>
      </c>
      <c r="F44" s="17">
        <v>7</v>
      </c>
      <c r="G44" s="18" t="s">
        <v>80</v>
      </c>
      <c r="H44" s="16" t="s">
        <v>11</v>
      </c>
    </row>
    <row r="45" spans="1:8" x14ac:dyDescent="0.25">
      <c r="B45" s="16">
        <v>31</v>
      </c>
      <c r="C45" s="17" t="s">
        <v>84</v>
      </c>
      <c r="D45" s="17">
        <v>1</v>
      </c>
      <c r="E45" s="17" t="s">
        <v>89</v>
      </c>
      <c r="F45" s="17">
        <v>12</v>
      </c>
      <c r="G45" s="18" t="s">
        <v>80</v>
      </c>
      <c r="H45" s="16" t="s">
        <v>10</v>
      </c>
    </row>
    <row r="46" spans="1:8" x14ac:dyDescent="0.25">
      <c r="B46" s="16">
        <v>32</v>
      </c>
      <c r="C46" s="17" t="s">
        <v>85</v>
      </c>
      <c r="D46" s="17">
        <v>4</v>
      </c>
      <c r="E46" s="17" t="s">
        <v>90</v>
      </c>
      <c r="F46" s="17">
        <v>3</v>
      </c>
      <c r="G46" s="18" t="s">
        <v>81</v>
      </c>
      <c r="H46" s="16" t="s">
        <v>11</v>
      </c>
    </row>
    <row r="47" spans="1:8" x14ac:dyDescent="0.25">
      <c r="B47" s="16">
        <v>33</v>
      </c>
      <c r="C47" s="17" t="s">
        <v>86</v>
      </c>
      <c r="D47" s="17">
        <v>7</v>
      </c>
      <c r="E47" s="17" t="s">
        <v>91</v>
      </c>
      <c r="F47" s="17">
        <v>6</v>
      </c>
      <c r="G47" s="18" t="s">
        <v>81</v>
      </c>
      <c r="H47" s="16" t="s">
        <v>10</v>
      </c>
    </row>
    <row r="50" spans="1:8" x14ac:dyDescent="0.25">
      <c r="A50" s="3" t="s">
        <v>92</v>
      </c>
      <c r="B50" s="19" t="s">
        <v>3</v>
      </c>
      <c r="C50" s="19" t="s">
        <v>289</v>
      </c>
      <c r="D50" s="19"/>
      <c r="E50" s="19" t="s">
        <v>288</v>
      </c>
      <c r="F50" s="19"/>
      <c r="G50" s="19" t="s">
        <v>4</v>
      </c>
      <c r="H50" s="19" t="s">
        <v>5</v>
      </c>
    </row>
    <row r="51" spans="1:8" x14ac:dyDescent="0.25">
      <c r="A51" s="4" t="s">
        <v>93</v>
      </c>
      <c r="B51" s="16">
        <v>34</v>
      </c>
      <c r="C51" s="17" t="s">
        <v>95</v>
      </c>
      <c r="D51" s="17">
        <v>0</v>
      </c>
      <c r="E51" s="17" t="s">
        <v>98</v>
      </c>
      <c r="F51" s="17">
        <v>7</v>
      </c>
      <c r="G51" s="18" t="s">
        <v>94</v>
      </c>
      <c r="H51" s="16" t="s">
        <v>13</v>
      </c>
    </row>
    <row r="52" spans="1:8" x14ac:dyDescent="0.25">
      <c r="A52" s="1" t="s">
        <v>37</v>
      </c>
      <c r="B52" s="16">
        <v>35</v>
      </c>
      <c r="C52" s="17" t="s">
        <v>96</v>
      </c>
      <c r="D52" s="17">
        <v>4</v>
      </c>
      <c r="E52" s="17" t="s">
        <v>99</v>
      </c>
      <c r="F52" s="17">
        <v>7</v>
      </c>
      <c r="G52" s="18" t="s">
        <v>94</v>
      </c>
      <c r="H52" s="16" t="s">
        <v>11</v>
      </c>
    </row>
    <row r="53" spans="1:8" x14ac:dyDescent="0.25">
      <c r="A53" s="1" t="s">
        <v>102</v>
      </c>
      <c r="B53" s="16">
        <v>36</v>
      </c>
      <c r="C53" s="17" t="s">
        <v>97</v>
      </c>
      <c r="D53" s="17">
        <v>4</v>
      </c>
      <c r="E53" s="17" t="s">
        <v>100</v>
      </c>
      <c r="F53" s="17">
        <v>7</v>
      </c>
      <c r="G53" s="18" t="s">
        <v>94</v>
      </c>
      <c r="H53" s="16" t="s">
        <v>10</v>
      </c>
    </row>
    <row r="56" spans="1:8" x14ac:dyDescent="0.25">
      <c r="A56" s="3" t="s">
        <v>101</v>
      </c>
      <c r="B56" s="19" t="s">
        <v>3</v>
      </c>
      <c r="C56" s="19" t="s">
        <v>289</v>
      </c>
      <c r="D56" s="19"/>
      <c r="E56" s="19" t="s">
        <v>288</v>
      </c>
      <c r="F56" s="19"/>
      <c r="G56" s="19" t="s">
        <v>4</v>
      </c>
      <c r="H56" s="19" t="s">
        <v>5</v>
      </c>
    </row>
    <row r="57" spans="1:8" x14ac:dyDescent="0.25">
      <c r="A57" s="1" t="s">
        <v>37</v>
      </c>
      <c r="B57" s="16">
        <v>37</v>
      </c>
      <c r="C57" s="17" t="s">
        <v>14</v>
      </c>
      <c r="D57" s="17">
        <v>6</v>
      </c>
      <c r="E57" s="17" t="s">
        <v>16</v>
      </c>
      <c r="F57" s="17">
        <v>1</v>
      </c>
      <c r="G57" s="18" t="s">
        <v>103</v>
      </c>
      <c r="H57" s="16" t="s">
        <v>10</v>
      </c>
    </row>
    <row r="58" spans="1:8" x14ac:dyDescent="0.25">
      <c r="A58" s="1" t="s">
        <v>0</v>
      </c>
      <c r="B58" s="16">
        <v>38</v>
      </c>
      <c r="C58" s="17" t="s">
        <v>110</v>
      </c>
      <c r="D58" s="17">
        <v>7</v>
      </c>
      <c r="E58" s="17" t="s">
        <v>32</v>
      </c>
      <c r="F58" s="17">
        <v>2</v>
      </c>
      <c r="G58" s="18" t="s">
        <v>103</v>
      </c>
      <c r="H58" s="16" t="s">
        <v>11</v>
      </c>
    </row>
    <row r="61" spans="1:8" x14ac:dyDescent="0.25">
      <c r="A61" s="3" t="s">
        <v>106</v>
      </c>
      <c r="B61" s="19" t="s">
        <v>3</v>
      </c>
      <c r="C61" s="19" t="s">
        <v>289</v>
      </c>
      <c r="D61" s="19"/>
      <c r="E61" s="19" t="s">
        <v>288</v>
      </c>
      <c r="F61" s="19"/>
      <c r="G61" s="19" t="s">
        <v>4</v>
      </c>
      <c r="H61" s="19" t="s">
        <v>5</v>
      </c>
    </row>
    <row r="62" spans="1:8" x14ac:dyDescent="0.25">
      <c r="A62" s="1" t="s">
        <v>37</v>
      </c>
      <c r="B62" s="16">
        <v>39</v>
      </c>
      <c r="C62" s="17" t="s">
        <v>24</v>
      </c>
      <c r="D62" s="17">
        <v>0</v>
      </c>
      <c r="E62" s="17" t="s">
        <v>110</v>
      </c>
      <c r="F62" s="17">
        <v>1</v>
      </c>
      <c r="G62" s="18" t="s">
        <v>107</v>
      </c>
      <c r="H62" s="16" t="s">
        <v>10</v>
      </c>
    </row>
    <row r="63" spans="1:8" x14ac:dyDescent="0.25">
      <c r="A63" s="1" t="s">
        <v>104</v>
      </c>
      <c r="B63" s="16">
        <v>40</v>
      </c>
      <c r="C63" s="17" t="s">
        <v>14</v>
      </c>
      <c r="D63" s="17">
        <v>3</v>
      </c>
      <c r="E63" s="17" t="s">
        <v>110</v>
      </c>
      <c r="F63" s="17">
        <v>4</v>
      </c>
      <c r="G63" s="18" t="s">
        <v>108</v>
      </c>
      <c r="H63" s="16" t="s">
        <v>10</v>
      </c>
    </row>
    <row r="64" spans="1:8" x14ac:dyDescent="0.25">
      <c r="B64" s="16">
        <v>41</v>
      </c>
      <c r="C64" s="17" t="s">
        <v>111</v>
      </c>
      <c r="D64" s="17">
        <v>1</v>
      </c>
      <c r="E64" s="17" t="s">
        <v>110</v>
      </c>
      <c r="F64" s="17">
        <v>0</v>
      </c>
      <c r="G64" s="18" t="s">
        <v>109</v>
      </c>
      <c r="H64" s="16" t="s">
        <v>10</v>
      </c>
    </row>
    <row r="67" spans="5:5" ht="15.75" x14ac:dyDescent="0.25">
      <c r="E67" s="80" t="s">
        <v>512</v>
      </c>
    </row>
  </sheetData>
  <sortState xmlns:xlrd2="http://schemas.microsoft.com/office/spreadsheetml/2017/richdata2" ref="J29:M69">
    <sortCondition descending="1" ref="M29:M69"/>
  </sortState>
  <phoneticPr fontId="2" type="noConversion"/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2DAB3-C1E7-474C-B7CF-BAD81A35075B}">
  <dimension ref="A2:AB63"/>
  <sheetViews>
    <sheetView showGridLines="0" workbookViewId="0"/>
  </sheetViews>
  <sheetFormatPr defaultColWidth="8.85546875" defaultRowHeight="15" x14ac:dyDescent="0.25"/>
  <cols>
    <col min="1" max="1" width="15.5703125" style="1" customWidth="1"/>
    <col min="2" max="2" width="8.85546875" style="1"/>
    <col min="3" max="3" width="25.140625" style="1" customWidth="1"/>
    <col min="4" max="4" width="4" style="1" customWidth="1"/>
    <col min="5" max="5" width="25.28515625" style="1" customWidth="1"/>
    <col min="6" max="6" width="3.5703125" style="1" customWidth="1"/>
    <col min="7" max="7" width="8.85546875" style="1"/>
    <col min="8" max="8" width="9.7109375" style="1" customWidth="1"/>
    <col min="9" max="9" width="8.85546875" style="1"/>
    <col min="10" max="10" width="14.42578125" style="1" customWidth="1"/>
    <col min="11" max="13" width="5.7109375" style="1" customWidth="1"/>
    <col min="14" max="14" width="5.7109375" style="28" customWidth="1"/>
    <col min="15" max="26" width="5.7109375" style="1" customWidth="1"/>
    <col min="27" max="27" width="7.140625" style="1" customWidth="1"/>
    <col min="28" max="28" width="7.42578125" style="1" customWidth="1"/>
    <col min="29" max="16384" width="8.85546875" style="1"/>
  </cols>
  <sheetData>
    <row r="2" spans="1:28" ht="18.75" x14ac:dyDescent="0.3">
      <c r="D2" s="10" t="s">
        <v>188</v>
      </c>
    </row>
    <row r="3" spans="1:28" x14ac:dyDescent="0.25">
      <c r="K3" s="29" t="s">
        <v>387</v>
      </c>
      <c r="L3" s="29" t="s">
        <v>388</v>
      </c>
      <c r="M3" s="29" t="s">
        <v>389</v>
      </c>
      <c r="N3" s="29"/>
      <c r="O3" s="29" t="s">
        <v>390</v>
      </c>
      <c r="P3" s="29" t="s">
        <v>391</v>
      </c>
      <c r="Q3" s="29" t="s">
        <v>392</v>
      </c>
      <c r="R3" s="29" t="s">
        <v>393</v>
      </c>
      <c r="S3" s="29" t="s">
        <v>394</v>
      </c>
      <c r="T3" s="29" t="s">
        <v>395</v>
      </c>
      <c r="U3" s="29"/>
      <c r="V3" s="29" t="s">
        <v>317</v>
      </c>
      <c r="W3" s="29" t="s">
        <v>305</v>
      </c>
      <c r="X3" s="29" t="s">
        <v>314</v>
      </c>
      <c r="Y3" s="33" t="s">
        <v>319</v>
      </c>
      <c r="Z3" s="29" t="s">
        <v>315</v>
      </c>
      <c r="AA3" s="33" t="s">
        <v>318</v>
      </c>
      <c r="AB3" s="29" t="s">
        <v>324</v>
      </c>
    </row>
    <row r="4" spans="1:28" x14ac:dyDescent="0.25">
      <c r="A4" s="3" t="s">
        <v>34</v>
      </c>
      <c r="B4" s="19" t="s">
        <v>114</v>
      </c>
      <c r="C4" s="19" t="s">
        <v>289</v>
      </c>
      <c r="D4" s="19"/>
      <c r="E4" s="19" t="s">
        <v>288</v>
      </c>
      <c r="F4" s="19"/>
      <c r="G4" s="19" t="s">
        <v>4</v>
      </c>
      <c r="H4" s="19" t="s">
        <v>5</v>
      </c>
      <c r="J4" s="1" t="s">
        <v>24</v>
      </c>
      <c r="K4" s="36" t="s">
        <v>438</v>
      </c>
      <c r="L4" s="36" t="s">
        <v>441</v>
      </c>
      <c r="N4" s="36" t="s">
        <v>355</v>
      </c>
      <c r="O4" s="38" t="s">
        <v>307</v>
      </c>
      <c r="P4" s="36" t="s">
        <v>347</v>
      </c>
      <c r="Q4" s="36" t="s">
        <v>343</v>
      </c>
      <c r="R4" s="38" t="s">
        <v>307</v>
      </c>
      <c r="S4" s="20" t="s">
        <v>363</v>
      </c>
      <c r="T4" s="36" t="s">
        <v>306</v>
      </c>
      <c r="V4" s="1">
        <v>7</v>
      </c>
      <c r="W4" s="1">
        <v>1</v>
      </c>
      <c r="X4" s="1">
        <v>60</v>
      </c>
      <c r="Y4" s="40">
        <f>X4/7</f>
        <v>8.5714285714285712</v>
      </c>
      <c r="Z4" s="1">
        <v>31</v>
      </c>
      <c r="AA4" s="40">
        <f>Z4/7</f>
        <v>4.4285714285714288</v>
      </c>
      <c r="AB4" s="1">
        <f t="shared" ref="AB4:AB21" si="0">X4-Z4</f>
        <v>29</v>
      </c>
    </row>
    <row r="5" spans="1:28" x14ac:dyDescent="0.25">
      <c r="A5" s="1" t="s">
        <v>118</v>
      </c>
      <c r="B5" s="16">
        <v>1</v>
      </c>
      <c r="C5" s="17" t="s">
        <v>115</v>
      </c>
      <c r="D5" s="17">
        <v>3</v>
      </c>
      <c r="E5" s="17" t="s">
        <v>268</v>
      </c>
      <c r="F5" s="17">
        <v>8</v>
      </c>
      <c r="G5" s="18" t="s">
        <v>116</v>
      </c>
      <c r="H5" s="17" t="s">
        <v>11</v>
      </c>
      <c r="J5" s="1" t="s">
        <v>104</v>
      </c>
      <c r="K5" s="36" t="s">
        <v>320</v>
      </c>
      <c r="L5" s="36" t="s">
        <v>439</v>
      </c>
      <c r="N5" s="20" t="s">
        <v>417</v>
      </c>
      <c r="O5" s="36" t="s">
        <v>385</v>
      </c>
      <c r="P5" s="36" t="s">
        <v>454</v>
      </c>
      <c r="Q5" s="21"/>
      <c r="R5" s="36" t="s">
        <v>404</v>
      </c>
      <c r="S5" s="36" t="s">
        <v>459</v>
      </c>
      <c r="T5" s="20" t="s">
        <v>313</v>
      </c>
      <c r="V5" s="1">
        <v>6</v>
      </c>
      <c r="W5" s="1">
        <v>2</v>
      </c>
      <c r="X5" s="1">
        <v>73</v>
      </c>
      <c r="Y5" s="40">
        <f>X5/8</f>
        <v>9.125</v>
      </c>
      <c r="Z5" s="1">
        <v>25</v>
      </c>
      <c r="AA5" s="40">
        <f>Z5/8</f>
        <v>3.125</v>
      </c>
      <c r="AB5" s="1">
        <f t="shared" si="0"/>
        <v>48</v>
      </c>
    </row>
    <row r="6" spans="1:28" x14ac:dyDescent="0.25">
      <c r="A6" s="4" t="s">
        <v>119</v>
      </c>
      <c r="B6" s="16">
        <v>2</v>
      </c>
      <c r="C6" s="17" t="s">
        <v>30</v>
      </c>
      <c r="D6" s="17">
        <v>13</v>
      </c>
      <c r="E6" s="17" t="s">
        <v>21</v>
      </c>
      <c r="F6" s="17">
        <v>0</v>
      </c>
      <c r="G6" s="18" t="s">
        <v>117</v>
      </c>
      <c r="H6" s="17" t="s">
        <v>1</v>
      </c>
      <c r="J6" s="1" t="s">
        <v>176</v>
      </c>
      <c r="K6" s="36" t="s">
        <v>412</v>
      </c>
      <c r="L6" s="36" t="s">
        <v>344</v>
      </c>
      <c r="N6" s="38" t="s">
        <v>307</v>
      </c>
      <c r="O6" s="36" t="s">
        <v>306</v>
      </c>
      <c r="P6" s="20" t="s">
        <v>331</v>
      </c>
      <c r="Q6" s="36" t="s">
        <v>406</v>
      </c>
      <c r="R6" s="20" t="s">
        <v>405</v>
      </c>
      <c r="S6" s="21"/>
      <c r="T6" s="21"/>
      <c r="V6" s="1">
        <v>4</v>
      </c>
      <c r="W6" s="1">
        <v>2</v>
      </c>
      <c r="X6" s="1">
        <v>31</v>
      </c>
      <c r="Y6" s="40">
        <f>X6/5</f>
        <v>6.2</v>
      </c>
      <c r="Z6" s="1">
        <v>31</v>
      </c>
      <c r="AA6" s="40">
        <f>Z6/6</f>
        <v>5.166666666666667</v>
      </c>
      <c r="AB6" s="1">
        <f t="shared" si="0"/>
        <v>0</v>
      </c>
    </row>
    <row r="7" spans="1:28" x14ac:dyDescent="0.25">
      <c r="B7" s="16">
        <v>3</v>
      </c>
      <c r="C7" s="17" t="s">
        <v>18</v>
      </c>
      <c r="D7" s="17">
        <v>0</v>
      </c>
      <c r="E7" s="17" t="s">
        <v>23</v>
      </c>
      <c r="F7" s="17">
        <v>4</v>
      </c>
      <c r="G7" s="18" t="s">
        <v>117</v>
      </c>
      <c r="H7" s="17" t="s">
        <v>11</v>
      </c>
      <c r="J7" s="1" t="s">
        <v>177</v>
      </c>
      <c r="K7" s="20" t="s">
        <v>407</v>
      </c>
      <c r="L7" s="38" t="s">
        <v>307</v>
      </c>
      <c r="N7" s="36" t="s">
        <v>419</v>
      </c>
      <c r="O7" s="36" t="s">
        <v>356</v>
      </c>
      <c r="P7" s="36" t="s">
        <v>442</v>
      </c>
      <c r="Q7" s="20" t="s">
        <v>407</v>
      </c>
      <c r="R7" s="21"/>
      <c r="S7" s="21"/>
      <c r="T7" s="21"/>
      <c r="V7" s="1">
        <v>3</v>
      </c>
      <c r="W7" s="1">
        <v>2</v>
      </c>
      <c r="X7" s="1">
        <v>29</v>
      </c>
      <c r="Y7" s="40">
        <f>X7/5</f>
        <v>5.8</v>
      </c>
      <c r="Z7" s="1">
        <v>24</v>
      </c>
      <c r="AA7" s="40">
        <f>Z7/5</f>
        <v>4.8</v>
      </c>
      <c r="AB7" s="1">
        <f t="shared" si="0"/>
        <v>5</v>
      </c>
    </row>
    <row r="8" spans="1:28" x14ac:dyDescent="0.25">
      <c r="B8" s="16">
        <v>4</v>
      </c>
      <c r="C8" s="17" t="s">
        <v>22</v>
      </c>
      <c r="D8" s="17">
        <v>9</v>
      </c>
      <c r="E8" s="17" t="s">
        <v>120</v>
      </c>
      <c r="F8" s="17">
        <v>5</v>
      </c>
      <c r="G8" s="18" t="s">
        <v>117</v>
      </c>
      <c r="H8" s="17" t="s">
        <v>10</v>
      </c>
      <c r="J8" s="1" t="s">
        <v>292</v>
      </c>
      <c r="K8" s="36" t="s">
        <v>355</v>
      </c>
      <c r="L8" s="20" t="s">
        <v>403</v>
      </c>
      <c r="N8" s="36" t="s">
        <v>425</v>
      </c>
      <c r="O8" s="36" t="s">
        <v>456</v>
      </c>
      <c r="P8" s="38" t="s">
        <v>307</v>
      </c>
      <c r="Q8" s="20" t="s">
        <v>354</v>
      </c>
      <c r="R8" s="21"/>
      <c r="S8" s="21"/>
      <c r="T8" s="21"/>
      <c r="V8" s="1">
        <v>3</v>
      </c>
      <c r="W8" s="1">
        <v>2</v>
      </c>
      <c r="X8" s="1">
        <v>37</v>
      </c>
      <c r="Y8" s="40">
        <f>X8/5</f>
        <v>7.4</v>
      </c>
      <c r="Z8" s="1">
        <v>20</v>
      </c>
      <c r="AA8" s="41">
        <f>Z8/5</f>
        <v>4</v>
      </c>
      <c r="AB8" s="1">
        <f t="shared" si="0"/>
        <v>17</v>
      </c>
    </row>
    <row r="9" spans="1:28" x14ac:dyDescent="0.25">
      <c r="B9" s="16">
        <v>5</v>
      </c>
      <c r="C9" s="17" t="s">
        <v>25</v>
      </c>
      <c r="D9" s="17">
        <v>0</v>
      </c>
      <c r="E9" s="17" t="s">
        <v>181</v>
      </c>
      <c r="F9" s="17">
        <v>3</v>
      </c>
      <c r="G9" s="18" t="s">
        <v>117</v>
      </c>
      <c r="H9" s="17" t="s">
        <v>13</v>
      </c>
      <c r="J9" s="1" t="s">
        <v>399</v>
      </c>
      <c r="K9" s="36" t="s">
        <v>406</v>
      </c>
      <c r="L9" s="38" t="s">
        <v>307</v>
      </c>
      <c r="N9" s="36" t="s">
        <v>412</v>
      </c>
      <c r="O9" s="20" t="s">
        <v>313</v>
      </c>
      <c r="P9" s="20" t="s">
        <v>455</v>
      </c>
      <c r="Q9" s="21"/>
      <c r="R9" s="21"/>
      <c r="S9" s="21"/>
      <c r="T9" s="21"/>
      <c r="V9" s="1">
        <v>2</v>
      </c>
      <c r="W9" s="1">
        <v>2</v>
      </c>
      <c r="X9" s="1">
        <v>17</v>
      </c>
      <c r="Y9" s="40">
        <f>X9/4</f>
        <v>4.25</v>
      </c>
      <c r="Z9" s="1">
        <v>28</v>
      </c>
      <c r="AA9" s="41">
        <f>Z9/4</f>
        <v>7</v>
      </c>
      <c r="AB9" s="1">
        <f t="shared" si="0"/>
        <v>-11</v>
      </c>
    </row>
    <row r="10" spans="1:28" x14ac:dyDescent="0.25">
      <c r="B10" s="16">
        <v>6</v>
      </c>
      <c r="C10" s="17" t="s">
        <v>15</v>
      </c>
      <c r="D10" s="17">
        <v>5</v>
      </c>
      <c r="E10" s="17" t="s">
        <v>31</v>
      </c>
      <c r="F10" s="17">
        <v>14</v>
      </c>
      <c r="G10" s="18" t="s">
        <v>121</v>
      </c>
      <c r="H10" s="17" t="s">
        <v>1</v>
      </c>
      <c r="J10" s="1" t="s">
        <v>294</v>
      </c>
      <c r="K10" s="36" t="s">
        <v>437</v>
      </c>
      <c r="L10" s="36" t="s">
        <v>441</v>
      </c>
      <c r="N10" s="20" t="s">
        <v>352</v>
      </c>
      <c r="O10" s="20" t="s">
        <v>312</v>
      </c>
      <c r="P10" s="21"/>
      <c r="Q10" s="21"/>
      <c r="R10" s="21"/>
      <c r="S10" s="21"/>
      <c r="T10" s="21"/>
      <c r="V10" s="1">
        <v>2</v>
      </c>
      <c r="W10" s="1">
        <v>2</v>
      </c>
      <c r="X10" s="1">
        <v>17</v>
      </c>
      <c r="Y10" s="40">
        <f>X10/4</f>
        <v>4.25</v>
      </c>
      <c r="Z10" s="1">
        <v>37</v>
      </c>
      <c r="AA10" s="40">
        <f>Z10/4</f>
        <v>9.25</v>
      </c>
      <c r="AB10" s="1">
        <f t="shared" si="0"/>
        <v>-20</v>
      </c>
    </row>
    <row r="11" spans="1:28" x14ac:dyDescent="0.25">
      <c r="B11" s="16">
        <v>7</v>
      </c>
      <c r="C11" s="17" t="s">
        <v>32</v>
      </c>
      <c r="D11" s="17">
        <v>1</v>
      </c>
      <c r="E11" s="17" t="s">
        <v>110</v>
      </c>
      <c r="F11" s="17">
        <v>3</v>
      </c>
      <c r="G11" s="18" t="s">
        <v>121</v>
      </c>
      <c r="H11" s="17" t="s">
        <v>11</v>
      </c>
      <c r="J11" s="1" t="s">
        <v>302</v>
      </c>
      <c r="K11" s="22" t="s">
        <v>357</v>
      </c>
      <c r="L11" s="20" t="s">
        <v>378</v>
      </c>
      <c r="N11" s="36" t="s">
        <v>343</v>
      </c>
      <c r="O11" s="20" t="s">
        <v>457</v>
      </c>
      <c r="P11" s="21"/>
      <c r="Q11" s="21"/>
      <c r="R11" s="21"/>
      <c r="S11" s="21"/>
      <c r="T11" s="21"/>
      <c r="V11" s="1">
        <v>2</v>
      </c>
      <c r="W11" s="1">
        <v>2</v>
      </c>
      <c r="X11" s="1">
        <v>17</v>
      </c>
      <c r="Y11" s="40">
        <f>X11/4</f>
        <v>4.25</v>
      </c>
      <c r="Z11" s="1">
        <v>17</v>
      </c>
      <c r="AA11" s="40">
        <f>Z11/4</f>
        <v>4.25</v>
      </c>
      <c r="AB11" s="1">
        <f t="shared" si="0"/>
        <v>0</v>
      </c>
    </row>
    <row r="12" spans="1:28" x14ac:dyDescent="0.25">
      <c r="B12" s="16">
        <v>8</v>
      </c>
      <c r="C12" s="17" t="s">
        <v>122</v>
      </c>
      <c r="D12" s="17">
        <v>5</v>
      </c>
      <c r="E12" s="17" t="s">
        <v>16</v>
      </c>
      <c r="F12" s="17">
        <v>4</v>
      </c>
      <c r="G12" s="18" t="s">
        <v>121</v>
      </c>
      <c r="H12" s="17" t="s">
        <v>13</v>
      </c>
      <c r="J12" s="1" t="s">
        <v>102</v>
      </c>
      <c r="K12" s="20" t="s">
        <v>354</v>
      </c>
      <c r="L12" s="21"/>
      <c r="M12" s="36" t="s">
        <v>343</v>
      </c>
      <c r="N12" s="36" t="s">
        <v>449</v>
      </c>
      <c r="P12" s="20" t="s">
        <v>452</v>
      </c>
      <c r="Q12" s="21"/>
      <c r="R12" s="21"/>
      <c r="S12" s="21"/>
      <c r="T12" s="21"/>
      <c r="V12" s="1">
        <v>2</v>
      </c>
      <c r="W12" s="1">
        <v>2</v>
      </c>
      <c r="X12" s="1">
        <v>18</v>
      </c>
      <c r="Y12" s="40">
        <f>X12/4</f>
        <v>4.5</v>
      </c>
      <c r="Z12" s="1">
        <v>25</v>
      </c>
      <c r="AA12" s="40">
        <f>Z12/4</f>
        <v>6.25</v>
      </c>
      <c r="AB12" s="1">
        <f t="shared" si="0"/>
        <v>-7</v>
      </c>
    </row>
    <row r="13" spans="1:28" x14ac:dyDescent="0.25">
      <c r="B13" s="16">
        <v>9</v>
      </c>
      <c r="C13" s="17" t="s">
        <v>29</v>
      </c>
      <c r="D13" s="17">
        <v>1</v>
      </c>
      <c r="E13" s="17" t="s">
        <v>24</v>
      </c>
      <c r="F13" s="17">
        <v>8</v>
      </c>
      <c r="G13" s="18" t="s">
        <v>121</v>
      </c>
      <c r="H13" s="17" t="s">
        <v>10</v>
      </c>
      <c r="J13" s="1" t="s">
        <v>295</v>
      </c>
      <c r="K13" s="20" t="s">
        <v>417</v>
      </c>
      <c r="L13" s="21"/>
      <c r="M13" s="36" t="s">
        <v>443</v>
      </c>
      <c r="O13" s="20" t="s">
        <v>400</v>
      </c>
      <c r="P13" s="21"/>
      <c r="Q13" s="21"/>
      <c r="R13" s="21"/>
      <c r="S13" s="21"/>
      <c r="T13" s="21"/>
      <c r="V13" s="1">
        <v>1</v>
      </c>
      <c r="W13" s="1">
        <v>2</v>
      </c>
      <c r="X13" s="1">
        <v>17</v>
      </c>
      <c r="Y13" s="40">
        <f>X13/3</f>
        <v>5.666666666666667</v>
      </c>
      <c r="Z13" s="1">
        <v>17</v>
      </c>
      <c r="AA13" s="40">
        <f>Z13/3</f>
        <v>5.666666666666667</v>
      </c>
      <c r="AB13" s="1">
        <f t="shared" si="0"/>
        <v>0</v>
      </c>
    </row>
    <row r="14" spans="1:28" x14ac:dyDescent="0.25">
      <c r="H14" s="72"/>
      <c r="J14" s="1" t="s">
        <v>298</v>
      </c>
      <c r="K14" s="36" t="s">
        <v>434</v>
      </c>
      <c r="L14" s="20" t="s">
        <v>440</v>
      </c>
      <c r="N14" s="20" t="s">
        <v>428</v>
      </c>
      <c r="P14" s="21"/>
      <c r="Q14" s="21"/>
      <c r="R14" s="21"/>
      <c r="S14" s="21"/>
      <c r="T14" s="21"/>
      <c r="V14" s="1">
        <v>1</v>
      </c>
      <c r="W14" s="1">
        <v>2</v>
      </c>
      <c r="X14" s="1">
        <v>14</v>
      </c>
      <c r="Y14" s="40">
        <f>X14/3</f>
        <v>4.666666666666667</v>
      </c>
      <c r="Z14" s="1">
        <v>23</v>
      </c>
      <c r="AA14" s="40">
        <f>Z14/3</f>
        <v>7.666666666666667</v>
      </c>
      <c r="AB14" s="1">
        <f t="shared" si="0"/>
        <v>-9</v>
      </c>
    </row>
    <row r="15" spans="1:28" x14ac:dyDescent="0.25">
      <c r="H15" s="72"/>
      <c r="J15" s="1" t="s">
        <v>255</v>
      </c>
      <c r="K15" s="20" t="s">
        <v>325</v>
      </c>
      <c r="M15" s="36" t="s">
        <v>419</v>
      </c>
      <c r="N15" s="20" t="s">
        <v>420</v>
      </c>
      <c r="O15" s="21"/>
      <c r="P15" s="21"/>
      <c r="Q15" s="21"/>
      <c r="R15" s="21"/>
      <c r="S15" s="21"/>
      <c r="T15" s="21"/>
      <c r="V15" s="1">
        <v>1</v>
      </c>
      <c r="W15" s="1">
        <v>2</v>
      </c>
      <c r="X15" s="1">
        <v>8</v>
      </c>
      <c r="Y15" s="40">
        <f>X15/3</f>
        <v>2.6666666666666665</v>
      </c>
      <c r="Z15" s="1">
        <v>11</v>
      </c>
      <c r="AA15" s="40">
        <f>Z15/3</f>
        <v>3.6666666666666665</v>
      </c>
      <c r="AB15" s="1">
        <f t="shared" si="0"/>
        <v>-3</v>
      </c>
    </row>
    <row r="16" spans="1:28" x14ac:dyDescent="0.25">
      <c r="A16" s="3" t="s">
        <v>431</v>
      </c>
      <c r="B16" s="19" t="s">
        <v>114</v>
      </c>
      <c r="C16" s="19" t="s">
        <v>289</v>
      </c>
      <c r="D16" s="19"/>
      <c r="E16" s="19" t="s">
        <v>288</v>
      </c>
      <c r="F16" s="19"/>
      <c r="G16" s="19" t="s">
        <v>4</v>
      </c>
      <c r="H16" s="19" t="s">
        <v>5</v>
      </c>
      <c r="J16" s="1" t="s">
        <v>105</v>
      </c>
      <c r="K16" s="20" t="s">
        <v>327</v>
      </c>
      <c r="L16" s="21"/>
      <c r="M16" s="36" t="s">
        <v>447</v>
      </c>
      <c r="N16" s="20" t="s">
        <v>450</v>
      </c>
      <c r="P16" s="21"/>
      <c r="Q16" s="21"/>
      <c r="R16" s="21"/>
      <c r="S16" s="21"/>
      <c r="T16" s="21"/>
      <c r="V16" s="1">
        <v>1</v>
      </c>
      <c r="W16" s="1">
        <v>2</v>
      </c>
      <c r="X16" s="1">
        <v>16</v>
      </c>
      <c r="Y16" s="40">
        <f>X16/3</f>
        <v>5.333333333333333</v>
      </c>
      <c r="Z16" s="1">
        <v>16</v>
      </c>
      <c r="AA16" s="40">
        <f>Z16/3</f>
        <v>5.333333333333333</v>
      </c>
      <c r="AB16" s="1">
        <f t="shared" si="0"/>
        <v>0</v>
      </c>
    </row>
    <row r="17" spans="1:28" x14ac:dyDescent="0.25">
      <c r="A17" s="4" t="s">
        <v>123</v>
      </c>
      <c r="B17" s="16">
        <v>14</v>
      </c>
      <c r="C17" s="17" t="s">
        <v>124</v>
      </c>
      <c r="D17" s="17">
        <v>4</v>
      </c>
      <c r="E17" s="17" t="s">
        <v>125</v>
      </c>
      <c r="F17" s="17">
        <v>6</v>
      </c>
      <c r="G17" s="18" t="s">
        <v>126</v>
      </c>
      <c r="H17" s="17" t="s">
        <v>10</v>
      </c>
      <c r="J17" s="1" t="s">
        <v>433</v>
      </c>
      <c r="K17" s="22" t="s">
        <v>343</v>
      </c>
      <c r="L17" s="20" t="s">
        <v>378</v>
      </c>
      <c r="N17" s="20" t="s">
        <v>354</v>
      </c>
      <c r="O17" s="21"/>
      <c r="P17" s="21"/>
      <c r="Q17" s="21"/>
      <c r="R17" s="21"/>
      <c r="S17" s="21"/>
      <c r="T17" s="21"/>
      <c r="V17" s="1">
        <v>1</v>
      </c>
      <c r="W17" s="1">
        <v>2</v>
      </c>
      <c r="X17" s="1">
        <v>11</v>
      </c>
      <c r="Y17" s="40">
        <f>X17/4</f>
        <v>2.75</v>
      </c>
      <c r="Z17" s="1">
        <v>12</v>
      </c>
      <c r="AA17" s="41">
        <f>Z17/3</f>
        <v>4</v>
      </c>
      <c r="AB17" s="1">
        <f t="shared" si="0"/>
        <v>-1</v>
      </c>
    </row>
    <row r="18" spans="1:28" x14ac:dyDescent="0.25">
      <c r="A18" s="1" t="s">
        <v>37</v>
      </c>
      <c r="B18" s="16">
        <v>15</v>
      </c>
      <c r="C18" s="17" t="s">
        <v>127</v>
      </c>
      <c r="D18" s="17">
        <v>3</v>
      </c>
      <c r="E18" s="17" t="s">
        <v>128</v>
      </c>
      <c r="F18" s="17">
        <v>11</v>
      </c>
      <c r="G18" s="18" t="s">
        <v>126</v>
      </c>
      <c r="H18" s="17" t="s">
        <v>13</v>
      </c>
      <c r="J18" s="1" t="s">
        <v>196</v>
      </c>
      <c r="K18" s="20" t="s">
        <v>352</v>
      </c>
      <c r="L18" s="21"/>
      <c r="M18" s="20" t="s">
        <v>445</v>
      </c>
      <c r="O18" s="21"/>
      <c r="P18" s="21"/>
      <c r="Q18" s="21"/>
      <c r="R18" s="21"/>
      <c r="S18" s="21"/>
      <c r="T18" s="21"/>
      <c r="V18" s="1">
        <v>0</v>
      </c>
      <c r="W18" s="1">
        <v>2</v>
      </c>
      <c r="X18" s="1">
        <v>4</v>
      </c>
      <c r="Y18" s="41">
        <f>X18/2</f>
        <v>2</v>
      </c>
      <c r="Z18" s="1">
        <v>26</v>
      </c>
      <c r="AA18" s="41">
        <f>Z18/2</f>
        <v>13</v>
      </c>
      <c r="AB18" s="1">
        <f t="shared" si="0"/>
        <v>-22</v>
      </c>
    </row>
    <row r="19" spans="1:28" x14ac:dyDescent="0.25">
      <c r="A19" s="1" t="s">
        <v>129</v>
      </c>
      <c r="B19" s="16">
        <v>16</v>
      </c>
      <c r="C19" s="17" t="s">
        <v>130</v>
      </c>
      <c r="D19" s="17">
        <v>3</v>
      </c>
      <c r="E19" s="17" t="s">
        <v>131</v>
      </c>
      <c r="F19" s="17">
        <v>2</v>
      </c>
      <c r="G19" s="18" t="s">
        <v>132</v>
      </c>
      <c r="H19" s="17" t="s">
        <v>11</v>
      </c>
      <c r="J19" s="1" t="s">
        <v>432</v>
      </c>
      <c r="K19" s="20" t="s">
        <v>435</v>
      </c>
      <c r="L19" s="21"/>
      <c r="M19" s="20" t="s">
        <v>420</v>
      </c>
      <c r="O19" s="21"/>
      <c r="P19" s="21"/>
      <c r="Q19" s="21"/>
      <c r="R19" s="21"/>
      <c r="S19" s="21"/>
      <c r="T19" s="21"/>
      <c r="V19" s="1">
        <v>0</v>
      </c>
      <c r="W19" s="1">
        <v>2</v>
      </c>
      <c r="X19" s="1">
        <v>8</v>
      </c>
      <c r="Y19" s="41">
        <f>X19/2</f>
        <v>4</v>
      </c>
      <c r="Z19" s="1">
        <v>14</v>
      </c>
      <c r="AA19" s="41">
        <f>Z19/2</f>
        <v>7</v>
      </c>
      <c r="AB19" s="1">
        <f t="shared" si="0"/>
        <v>-6</v>
      </c>
    </row>
    <row r="20" spans="1:28" x14ac:dyDescent="0.25">
      <c r="A20" s="1" t="s">
        <v>133</v>
      </c>
      <c r="B20" s="16">
        <v>17</v>
      </c>
      <c r="C20" s="17" t="s">
        <v>134</v>
      </c>
      <c r="D20" s="17">
        <v>2</v>
      </c>
      <c r="E20" s="17" t="s">
        <v>135</v>
      </c>
      <c r="F20" s="17">
        <v>3</v>
      </c>
      <c r="G20" s="18" t="s">
        <v>132</v>
      </c>
      <c r="H20" s="17" t="s">
        <v>10</v>
      </c>
      <c r="J20" s="1" t="s">
        <v>301</v>
      </c>
      <c r="K20" s="20" t="s">
        <v>436</v>
      </c>
      <c r="L20" s="21"/>
      <c r="M20" s="20" t="s">
        <v>446</v>
      </c>
      <c r="O20" s="21"/>
      <c r="P20" s="21"/>
      <c r="Q20" s="21"/>
      <c r="R20" s="21" t="s">
        <v>458</v>
      </c>
      <c r="S20" s="21"/>
      <c r="T20" s="21"/>
      <c r="V20" s="1">
        <v>0</v>
      </c>
      <c r="W20" s="1">
        <v>2</v>
      </c>
      <c r="X20" s="1">
        <v>10</v>
      </c>
      <c r="Y20" s="41">
        <f>X20/2</f>
        <v>5</v>
      </c>
      <c r="Z20" s="1">
        <v>22</v>
      </c>
      <c r="AA20" s="41">
        <f>Z20/2</f>
        <v>11</v>
      </c>
      <c r="AB20" s="1">
        <f t="shared" si="0"/>
        <v>-12</v>
      </c>
    </row>
    <row r="21" spans="1:28" x14ac:dyDescent="0.25">
      <c r="H21" s="72"/>
      <c r="J21" s="1" t="s">
        <v>300</v>
      </c>
      <c r="K21" s="20" t="s">
        <v>416</v>
      </c>
      <c r="L21" s="21"/>
      <c r="M21" s="20" t="s">
        <v>354</v>
      </c>
      <c r="O21" s="21"/>
      <c r="P21" s="21"/>
      <c r="Q21" s="21"/>
      <c r="R21" s="21"/>
      <c r="S21" s="21"/>
      <c r="T21" s="21"/>
      <c r="V21" s="1">
        <v>0</v>
      </c>
      <c r="W21" s="1">
        <v>2</v>
      </c>
      <c r="X21" s="1">
        <v>5</v>
      </c>
      <c r="Y21" s="40">
        <f>X21/2</f>
        <v>2.5</v>
      </c>
      <c r="Z21" s="1">
        <v>13</v>
      </c>
      <c r="AA21" s="40">
        <f>Z21/2</f>
        <v>6.5</v>
      </c>
      <c r="AB21" s="1">
        <f t="shared" si="0"/>
        <v>-8</v>
      </c>
    </row>
    <row r="22" spans="1:28" x14ac:dyDescent="0.25">
      <c r="H22" s="72"/>
    </row>
    <row r="23" spans="1:28" x14ac:dyDescent="0.25">
      <c r="A23" s="3" t="s">
        <v>52</v>
      </c>
      <c r="B23" s="19" t="s">
        <v>114</v>
      </c>
      <c r="C23" s="19" t="s">
        <v>289</v>
      </c>
      <c r="D23" s="19"/>
      <c r="E23" s="19" t="s">
        <v>288</v>
      </c>
      <c r="F23" s="19"/>
      <c r="G23" s="19" t="s">
        <v>4</v>
      </c>
      <c r="H23" s="19" t="s">
        <v>5</v>
      </c>
    </row>
    <row r="24" spans="1:28" x14ac:dyDescent="0.25">
      <c r="A24" s="1" t="s">
        <v>37</v>
      </c>
      <c r="B24" s="16">
        <v>10</v>
      </c>
      <c r="C24" s="17" t="s">
        <v>136</v>
      </c>
      <c r="D24" s="17">
        <v>4</v>
      </c>
      <c r="E24" s="17" t="s">
        <v>137</v>
      </c>
      <c r="F24" s="17">
        <v>13</v>
      </c>
      <c r="G24" s="18" t="s">
        <v>107</v>
      </c>
      <c r="H24" s="17" t="s">
        <v>1</v>
      </c>
    </row>
    <row r="25" spans="1:28" x14ac:dyDescent="0.25">
      <c r="A25" s="1" t="s">
        <v>138</v>
      </c>
      <c r="B25" s="16">
        <v>11</v>
      </c>
      <c r="C25" s="17" t="s">
        <v>139</v>
      </c>
      <c r="D25" s="17">
        <v>3</v>
      </c>
      <c r="E25" s="17" t="s">
        <v>140</v>
      </c>
      <c r="F25" s="17">
        <v>5</v>
      </c>
      <c r="G25" s="18" t="s">
        <v>107</v>
      </c>
      <c r="H25" s="17" t="s">
        <v>13</v>
      </c>
    </row>
    <row r="26" spans="1:28" x14ac:dyDescent="0.25">
      <c r="A26" s="1" t="s">
        <v>141</v>
      </c>
      <c r="B26" s="16">
        <v>12</v>
      </c>
      <c r="C26" s="17" t="s">
        <v>142</v>
      </c>
      <c r="D26" s="17">
        <v>5</v>
      </c>
      <c r="E26" s="17" t="s">
        <v>143</v>
      </c>
      <c r="F26" s="17">
        <v>8</v>
      </c>
      <c r="G26" s="18" t="s">
        <v>107</v>
      </c>
      <c r="H26" s="17" t="s">
        <v>11</v>
      </c>
    </row>
    <row r="27" spans="1:28" x14ac:dyDescent="0.25">
      <c r="B27" s="16">
        <v>13</v>
      </c>
      <c r="C27" s="17" t="s">
        <v>144</v>
      </c>
      <c r="D27" s="17">
        <v>5</v>
      </c>
      <c r="E27" s="17" t="s">
        <v>145</v>
      </c>
      <c r="F27" s="17">
        <v>4</v>
      </c>
      <c r="G27" s="18" t="s">
        <v>107</v>
      </c>
      <c r="H27" s="17" t="s">
        <v>10</v>
      </c>
    </row>
    <row r="28" spans="1:28" x14ac:dyDescent="0.25">
      <c r="H28" s="72"/>
    </row>
    <row r="29" spans="1:28" x14ac:dyDescent="0.25">
      <c r="H29" s="72"/>
    </row>
    <row r="30" spans="1:28" x14ac:dyDescent="0.25">
      <c r="B30" s="19" t="s">
        <v>114</v>
      </c>
      <c r="C30" s="19" t="s">
        <v>289</v>
      </c>
      <c r="D30" s="19"/>
      <c r="E30" s="19" t="s">
        <v>288</v>
      </c>
      <c r="F30" s="19"/>
      <c r="G30" s="19" t="s">
        <v>4</v>
      </c>
      <c r="H30" s="19" t="s">
        <v>5</v>
      </c>
    </row>
    <row r="31" spans="1:28" x14ac:dyDescent="0.25">
      <c r="B31" s="16">
        <v>18</v>
      </c>
      <c r="C31" s="17" t="s">
        <v>146</v>
      </c>
      <c r="D31" s="17">
        <v>5</v>
      </c>
      <c r="E31" s="17" t="s">
        <v>147</v>
      </c>
      <c r="F31" s="17">
        <v>3</v>
      </c>
      <c r="G31" s="18" t="s">
        <v>109</v>
      </c>
      <c r="H31" s="17" t="s">
        <v>11</v>
      </c>
    </row>
    <row r="32" spans="1:28" x14ac:dyDescent="0.25">
      <c r="B32" s="16">
        <v>19</v>
      </c>
      <c r="C32" s="17" t="s">
        <v>148</v>
      </c>
      <c r="D32" s="17">
        <v>7</v>
      </c>
      <c r="E32" s="17" t="s">
        <v>149</v>
      </c>
      <c r="F32" s="17">
        <v>8</v>
      </c>
      <c r="G32" s="18" t="s">
        <v>109</v>
      </c>
      <c r="H32" s="17" t="s">
        <v>10</v>
      </c>
    </row>
    <row r="33" spans="1:8" x14ac:dyDescent="0.25">
      <c r="B33" s="16">
        <v>20</v>
      </c>
      <c r="C33" s="17" t="s">
        <v>150</v>
      </c>
      <c r="D33" s="17">
        <v>7</v>
      </c>
      <c r="E33" s="17" t="s">
        <v>151</v>
      </c>
      <c r="F33" s="17">
        <v>2</v>
      </c>
      <c r="G33" s="18" t="s">
        <v>152</v>
      </c>
      <c r="H33" s="17" t="s">
        <v>1</v>
      </c>
    </row>
    <row r="34" spans="1:8" x14ac:dyDescent="0.25">
      <c r="B34" s="16">
        <v>21</v>
      </c>
      <c r="C34" s="17" t="s">
        <v>153</v>
      </c>
      <c r="D34" s="17">
        <v>5</v>
      </c>
      <c r="E34" s="17" t="s">
        <v>154</v>
      </c>
      <c r="F34" s="17">
        <v>4</v>
      </c>
      <c r="G34" s="18" t="s">
        <v>152</v>
      </c>
      <c r="H34" s="17" t="s">
        <v>11</v>
      </c>
    </row>
    <row r="35" spans="1:8" x14ac:dyDescent="0.25">
      <c r="B35" s="16">
        <v>22</v>
      </c>
      <c r="C35" s="17" t="s">
        <v>448</v>
      </c>
      <c r="D35" s="17">
        <v>4</v>
      </c>
      <c r="E35" s="17" t="s">
        <v>155</v>
      </c>
      <c r="F35" s="17">
        <v>0</v>
      </c>
      <c r="G35" s="18" t="s">
        <v>152</v>
      </c>
      <c r="H35" s="17" t="s">
        <v>13</v>
      </c>
    </row>
    <row r="36" spans="1:8" x14ac:dyDescent="0.25">
      <c r="B36" s="16">
        <v>23</v>
      </c>
      <c r="C36" s="17" t="s">
        <v>156</v>
      </c>
      <c r="D36" s="17">
        <v>0</v>
      </c>
      <c r="E36" s="17" t="s">
        <v>157</v>
      </c>
      <c r="F36" s="17">
        <v>13</v>
      </c>
      <c r="G36" s="18" t="s">
        <v>152</v>
      </c>
      <c r="H36" s="17" t="s">
        <v>10</v>
      </c>
    </row>
    <row r="37" spans="1:8" x14ac:dyDescent="0.25">
      <c r="H37" s="72"/>
    </row>
    <row r="38" spans="1:8" x14ac:dyDescent="0.25">
      <c r="H38" s="72"/>
    </row>
    <row r="39" spans="1:8" x14ac:dyDescent="0.25">
      <c r="A39" s="3" t="s">
        <v>79</v>
      </c>
      <c r="B39" s="19" t="s">
        <v>114</v>
      </c>
      <c r="C39" s="19" t="s">
        <v>289</v>
      </c>
      <c r="D39" s="19"/>
      <c r="E39" s="19" t="s">
        <v>288</v>
      </c>
      <c r="F39" s="19"/>
      <c r="G39" s="19" t="s">
        <v>4</v>
      </c>
      <c r="H39" s="19" t="s">
        <v>5</v>
      </c>
    </row>
    <row r="40" spans="1:8" x14ac:dyDescent="0.25">
      <c r="A40" s="2" t="s">
        <v>158</v>
      </c>
      <c r="B40" s="16">
        <v>24</v>
      </c>
      <c r="C40" s="17" t="s">
        <v>159</v>
      </c>
      <c r="D40" s="17">
        <v>4</v>
      </c>
      <c r="E40" s="17" t="s">
        <v>160</v>
      </c>
      <c r="F40" s="17">
        <v>9</v>
      </c>
      <c r="G40" s="18" t="s">
        <v>107</v>
      </c>
      <c r="H40" s="17" t="s">
        <v>1</v>
      </c>
    </row>
    <row r="41" spans="1:8" x14ac:dyDescent="0.25">
      <c r="A41" s="1" t="s">
        <v>37</v>
      </c>
      <c r="B41" s="16">
        <v>25</v>
      </c>
      <c r="C41" s="17" t="s">
        <v>161</v>
      </c>
      <c r="D41" s="17">
        <v>9</v>
      </c>
      <c r="E41" s="17" t="s">
        <v>162</v>
      </c>
      <c r="F41" s="17">
        <v>7</v>
      </c>
      <c r="G41" s="18" t="s">
        <v>107</v>
      </c>
      <c r="H41" s="17" t="s">
        <v>11</v>
      </c>
    </row>
    <row r="42" spans="1:8" x14ac:dyDescent="0.25">
      <c r="A42" s="1" t="s">
        <v>163</v>
      </c>
      <c r="B42" s="16">
        <v>26</v>
      </c>
      <c r="C42" s="17" t="s">
        <v>164</v>
      </c>
      <c r="D42" s="17">
        <v>17</v>
      </c>
      <c r="E42" s="17" t="s">
        <v>165</v>
      </c>
      <c r="F42" s="17">
        <v>0</v>
      </c>
      <c r="G42" s="18" t="s">
        <v>107</v>
      </c>
      <c r="H42" s="17" t="s">
        <v>10</v>
      </c>
    </row>
    <row r="43" spans="1:8" x14ac:dyDescent="0.25">
      <c r="A43" s="1" t="s">
        <v>166</v>
      </c>
      <c r="B43" s="16">
        <v>27</v>
      </c>
      <c r="C43" s="17" t="s">
        <v>167</v>
      </c>
      <c r="D43" s="17">
        <v>10</v>
      </c>
      <c r="E43" s="17" t="s">
        <v>168</v>
      </c>
      <c r="F43" s="17">
        <v>5</v>
      </c>
      <c r="G43" s="18" t="s">
        <v>107</v>
      </c>
      <c r="H43" s="17" t="s">
        <v>13</v>
      </c>
    </row>
    <row r="44" spans="1:8" x14ac:dyDescent="0.25">
      <c r="H44" s="72"/>
    </row>
    <row r="45" spans="1:8" x14ac:dyDescent="0.25">
      <c r="H45" s="72"/>
    </row>
    <row r="46" spans="1:8" x14ac:dyDescent="0.25">
      <c r="A46" s="3" t="s">
        <v>92</v>
      </c>
      <c r="B46" s="19" t="s">
        <v>114</v>
      </c>
      <c r="C46" s="19" t="s">
        <v>289</v>
      </c>
      <c r="D46" s="19"/>
      <c r="E46" s="19" t="s">
        <v>288</v>
      </c>
      <c r="F46" s="19"/>
      <c r="G46" s="19" t="s">
        <v>4</v>
      </c>
      <c r="H46" s="19" t="s">
        <v>5</v>
      </c>
    </row>
    <row r="47" spans="1:8" x14ac:dyDescent="0.25">
      <c r="A47" s="1" t="s">
        <v>37</v>
      </c>
      <c r="B47" s="16">
        <v>28</v>
      </c>
      <c r="C47" s="17" t="s">
        <v>169</v>
      </c>
      <c r="D47" s="17">
        <v>9</v>
      </c>
      <c r="E47" s="17" t="s">
        <v>170</v>
      </c>
      <c r="F47" s="17">
        <v>1</v>
      </c>
      <c r="G47" s="18" t="s">
        <v>171</v>
      </c>
      <c r="H47" s="17" t="s">
        <v>11</v>
      </c>
    </row>
    <row r="48" spans="1:8" x14ac:dyDescent="0.25">
      <c r="A48" s="1" t="s">
        <v>172</v>
      </c>
      <c r="B48" s="16">
        <v>29</v>
      </c>
      <c r="C48" s="17" t="s">
        <v>173</v>
      </c>
      <c r="D48" s="17">
        <v>15</v>
      </c>
      <c r="E48" s="17" t="s">
        <v>451</v>
      </c>
      <c r="F48" s="17">
        <v>0</v>
      </c>
      <c r="G48" s="18" t="s">
        <v>171</v>
      </c>
      <c r="H48" s="17" t="s">
        <v>13</v>
      </c>
    </row>
    <row r="49" spans="1:8" x14ac:dyDescent="0.25">
      <c r="B49" s="16">
        <v>30</v>
      </c>
      <c r="C49" s="17" t="s">
        <v>174</v>
      </c>
      <c r="D49" s="17">
        <v>3</v>
      </c>
      <c r="E49" s="17" t="s">
        <v>175</v>
      </c>
      <c r="F49" s="17">
        <v>13</v>
      </c>
      <c r="G49" s="18" t="s">
        <v>171</v>
      </c>
      <c r="H49" s="17" t="s">
        <v>10</v>
      </c>
    </row>
    <row r="50" spans="1:8" x14ac:dyDescent="0.25">
      <c r="H50" s="72"/>
    </row>
    <row r="51" spans="1:8" x14ac:dyDescent="0.25">
      <c r="H51" s="72"/>
    </row>
    <row r="52" spans="1:8" x14ac:dyDescent="0.25">
      <c r="A52" s="3" t="s">
        <v>101</v>
      </c>
      <c r="B52" s="19" t="s">
        <v>114</v>
      </c>
      <c r="C52" s="19" t="s">
        <v>289</v>
      </c>
      <c r="D52" s="19"/>
      <c r="E52" s="19" t="s">
        <v>288</v>
      </c>
      <c r="F52" s="19"/>
      <c r="G52" s="19" t="s">
        <v>4</v>
      </c>
      <c r="H52" s="19" t="s">
        <v>5</v>
      </c>
    </row>
    <row r="53" spans="1:8" x14ac:dyDescent="0.25">
      <c r="B53" s="16">
        <v>31</v>
      </c>
      <c r="C53" s="17" t="s">
        <v>176</v>
      </c>
      <c r="D53" s="17">
        <v>8</v>
      </c>
      <c r="E53" s="17" t="s">
        <v>177</v>
      </c>
      <c r="F53" s="17">
        <v>3</v>
      </c>
      <c r="G53" s="18" t="s">
        <v>178</v>
      </c>
      <c r="H53" s="17" t="s">
        <v>13</v>
      </c>
    </row>
    <row r="54" spans="1:8" x14ac:dyDescent="0.25">
      <c r="B54" s="16">
        <v>32</v>
      </c>
      <c r="C54" s="17" t="s">
        <v>24</v>
      </c>
      <c r="D54" s="17">
        <v>5</v>
      </c>
      <c r="E54" s="17" t="s">
        <v>179</v>
      </c>
      <c r="F54" s="17">
        <v>4</v>
      </c>
      <c r="G54" s="18" t="s">
        <v>178</v>
      </c>
      <c r="H54" s="17" t="s">
        <v>10</v>
      </c>
    </row>
    <row r="55" spans="1:8" x14ac:dyDescent="0.25">
      <c r="H55" s="72"/>
    </row>
    <row r="56" spans="1:8" x14ac:dyDescent="0.25">
      <c r="H56" s="72"/>
    </row>
    <row r="57" spans="1:8" x14ac:dyDescent="0.25">
      <c r="A57" s="3" t="s">
        <v>106</v>
      </c>
      <c r="B57" s="19" t="s">
        <v>114</v>
      </c>
      <c r="C57" s="19" t="s">
        <v>289</v>
      </c>
      <c r="D57" s="19"/>
      <c r="E57" s="19" t="s">
        <v>288</v>
      </c>
      <c r="F57" s="19"/>
      <c r="G57" s="19" t="s">
        <v>4</v>
      </c>
      <c r="H57" s="19" t="s">
        <v>5</v>
      </c>
    </row>
    <row r="58" spans="1:8" x14ac:dyDescent="0.25">
      <c r="A58" s="2" t="s">
        <v>180</v>
      </c>
      <c r="B58" s="16">
        <v>39</v>
      </c>
      <c r="C58" s="17" t="s">
        <v>23</v>
      </c>
      <c r="D58" s="17">
        <v>0</v>
      </c>
      <c r="E58" s="17" t="s">
        <v>181</v>
      </c>
      <c r="F58" s="17">
        <v>6</v>
      </c>
      <c r="G58" s="18" t="s">
        <v>107</v>
      </c>
      <c r="H58" s="17" t="s">
        <v>10</v>
      </c>
    </row>
    <row r="59" spans="1:8" x14ac:dyDescent="0.25">
      <c r="A59" s="1" t="s">
        <v>37</v>
      </c>
      <c r="B59" s="16">
        <v>40</v>
      </c>
      <c r="C59" s="17" t="s">
        <v>24</v>
      </c>
      <c r="D59" s="17">
        <v>8</v>
      </c>
      <c r="E59" s="17" t="s">
        <v>181</v>
      </c>
      <c r="F59" s="17">
        <v>16</v>
      </c>
      <c r="G59" s="18" t="s">
        <v>152</v>
      </c>
      <c r="H59" s="17" t="s">
        <v>10</v>
      </c>
    </row>
    <row r="60" spans="1:8" x14ac:dyDescent="0.25">
      <c r="A60" s="1" t="s">
        <v>0</v>
      </c>
      <c r="B60" s="16">
        <v>41</v>
      </c>
      <c r="C60" s="17" t="s">
        <v>24</v>
      </c>
      <c r="D60" s="17">
        <v>10</v>
      </c>
      <c r="E60" s="17" t="s">
        <v>181</v>
      </c>
      <c r="F60" s="17">
        <v>5</v>
      </c>
      <c r="G60" s="18" t="s">
        <v>182</v>
      </c>
      <c r="H60" s="17" t="s">
        <v>10</v>
      </c>
    </row>
    <row r="63" spans="1:8" ht="15.75" x14ac:dyDescent="0.25">
      <c r="E63" s="80" t="s">
        <v>511</v>
      </c>
    </row>
  </sheetData>
  <sortState xmlns:xlrd2="http://schemas.microsoft.com/office/spreadsheetml/2017/richdata2" ref="J25:M59">
    <sortCondition ref="J25:J59"/>
  </sortState>
  <phoneticPr fontId="2" type="noConversion"/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26010-1848-441B-8269-82E6B2E9831B}">
  <dimension ref="A2:AA67"/>
  <sheetViews>
    <sheetView showGridLines="0" zoomScaleNormal="100" workbookViewId="0"/>
  </sheetViews>
  <sheetFormatPr defaultColWidth="8.85546875" defaultRowHeight="15" x14ac:dyDescent="0.25"/>
  <cols>
    <col min="1" max="1" width="26" style="5" customWidth="1"/>
    <col min="2" max="2" width="9.28515625" style="5" customWidth="1"/>
    <col min="3" max="3" width="23.85546875" style="5" customWidth="1"/>
    <col min="4" max="4" width="4" style="5" customWidth="1"/>
    <col min="5" max="5" width="18.85546875" style="5" customWidth="1"/>
    <col min="6" max="6" width="3.5703125" style="5" customWidth="1"/>
    <col min="7" max="7" width="8.85546875" style="5"/>
    <col min="8" max="8" width="13.28515625" style="5" customWidth="1"/>
    <col min="9" max="9" width="8.85546875" style="5"/>
    <col min="10" max="10" width="15.140625" style="5" customWidth="1"/>
    <col min="11" max="23" width="5.7109375" style="5" customWidth="1"/>
    <col min="24" max="26" width="6.7109375" style="5" customWidth="1"/>
    <col min="27" max="27" width="7.85546875" style="5" customWidth="1"/>
    <col min="28" max="28" width="8.5703125" style="5" customWidth="1"/>
    <col min="29" max="16384" width="8.85546875" style="5"/>
  </cols>
  <sheetData>
    <row r="2" spans="1:27" ht="18.75" x14ac:dyDescent="0.3">
      <c r="D2" s="12" t="s">
        <v>287</v>
      </c>
    </row>
    <row r="3" spans="1:27" x14ac:dyDescent="0.25">
      <c r="K3" s="29" t="s">
        <v>387</v>
      </c>
      <c r="L3" s="29" t="s">
        <v>388</v>
      </c>
      <c r="M3" s="29" t="s">
        <v>389</v>
      </c>
      <c r="N3" s="29"/>
      <c r="O3" s="29" t="s">
        <v>390</v>
      </c>
      <c r="P3" s="29" t="s">
        <v>391</v>
      </c>
      <c r="Q3" s="29" t="s">
        <v>392</v>
      </c>
      <c r="R3" s="29" t="s">
        <v>393</v>
      </c>
      <c r="S3" s="29" t="s">
        <v>394</v>
      </c>
      <c r="T3" s="29"/>
      <c r="U3" s="29" t="s">
        <v>317</v>
      </c>
      <c r="V3" s="29" t="s">
        <v>305</v>
      </c>
      <c r="W3" s="29" t="s">
        <v>314</v>
      </c>
      <c r="X3" s="33" t="s">
        <v>319</v>
      </c>
      <c r="Y3" s="29" t="s">
        <v>315</v>
      </c>
      <c r="Z3" s="33" t="s">
        <v>318</v>
      </c>
      <c r="AA3" s="29" t="s">
        <v>324</v>
      </c>
    </row>
    <row r="4" spans="1:27" x14ac:dyDescent="0.25">
      <c r="A4" s="9" t="s">
        <v>262</v>
      </c>
      <c r="B4" s="14" t="s">
        <v>114</v>
      </c>
      <c r="C4" s="14" t="s">
        <v>289</v>
      </c>
      <c r="D4" s="14"/>
      <c r="E4" s="14" t="s">
        <v>288</v>
      </c>
      <c r="F4" s="14"/>
      <c r="G4" s="14" t="s">
        <v>4</v>
      </c>
      <c r="H4" s="14" t="s">
        <v>5</v>
      </c>
      <c r="J4" s="5" t="s">
        <v>24</v>
      </c>
      <c r="K4" s="26" t="s">
        <v>359</v>
      </c>
      <c r="L4" s="26" t="s">
        <v>467</v>
      </c>
      <c r="M4" s="42"/>
      <c r="N4" s="26" t="s">
        <v>471</v>
      </c>
      <c r="O4" s="42"/>
      <c r="P4" s="26" t="s">
        <v>377</v>
      </c>
      <c r="Q4" s="42"/>
      <c r="R4" s="26" t="s">
        <v>322</v>
      </c>
      <c r="S4" s="26" t="s">
        <v>404</v>
      </c>
      <c r="U4" s="5">
        <v>6</v>
      </c>
      <c r="V4" s="5">
        <v>0</v>
      </c>
      <c r="W4" s="5">
        <v>62</v>
      </c>
      <c r="X4" s="44">
        <f>W4/6</f>
        <v>10.333333333333334</v>
      </c>
      <c r="Y4" s="5">
        <v>4</v>
      </c>
      <c r="Z4" s="44">
        <f>Y4/6</f>
        <v>0.66666666666666663</v>
      </c>
      <c r="AA4" s="5">
        <f t="shared" ref="AA4:AA22" si="0">W4-Y4</f>
        <v>58</v>
      </c>
    </row>
    <row r="5" spans="1:27" x14ac:dyDescent="0.25">
      <c r="A5" s="6" t="s">
        <v>34</v>
      </c>
      <c r="B5" s="13">
        <v>1</v>
      </c>
      <c r="C5" s="16" t="s">
        <v>30</v>
      </c>
      <c r="D5" s="16">
        <v>7</v>
      </c>
      <c r="E5" s="16" t="s">
        <v>192</v>
      </c>
      <c r="F5" s="16">
        <v>11</v>
      </c>
      <c r="G5" s="15" t="s">
        <v>264</v>
      </c>
      <c r="H5" s="13" t="s">
        <v>2</v>
      </c>
      <c r="J5" s="5" t="s">
        <v>292</v>
      </c>
      <c r="K5" s="24" t="s">
        <v>461</v>
      </c>
      <c r="L5" s="42"/>
      <c r="M5" s="42"/>
      <c r="N5" s="26" t="s">
        <v>343</v>
      </c>
      <c r="O5" s="26" t="s">
        <v>366</v>
      </c>
      <c r="P5" s="26" t="s">
        <v>357</v>
      </c>
      <c r="Q5" s="26" t="s">
        <v>329</v>
      </c>
      <c r="R5" s="25"/>
      <c r="S5" s="24" t="s">
        <v>405</v>
      </c>
      <c r="U5" s="5">
        <v>5</v>
      </c>
      <c r="V5" s="5">
        <v>2</v>
      </c>
      <c r="W5" s="5">
        <v>37</v>
      </c>
      <c r="X5" s="44">
        <f>W5/6</f>
        <v>6.166666666666667</v>
      </c>
      <c r="Y5" s="5">
        <v>28</v>
      </c>
      <c r="Z5" s="44">
        <f>Y5/6</f>
        <v>4.666666666666667</v>
      </c>
      <c r="AA5" s="5">
        <f t="shared" si="0"/>
        <v>9</v>
      </c>
    </row>
    <row r="6" spans="1:27" x14ac:dyDescent="0.25">
      <c r="A6" s="5" t="s">
        <v>263</v>
      </c>
      <c r="B6" s="13">
        <v>2</v>
      </c>
      <c r="C6" s="16" t="s">
        <v>32</v>
      </c>
      <c r="D6" s="16">
        <v>2</v>
      </c>
      <c r="E6" s="16" t="s">
        <v>25</v>
      </c>
      <c r="F6" s="16">
        <v>1</v>
      </c>
      <c r="G6" s="15" t="s">
        <v>264</v>
      </c>
      <c r="H6" s="13" t="s">
        <v>265</v>
      </c>
      <c r="J6" s="5" t="s">
        <v>104</v>
      </c>
      <c r="K6" s="31" t="s">
        <v>307</v>
      </c>
      <c r="L6" s="26" t="s">
        <v>423</v>
      </c>
      <c r="M6" s="42"/>
      <c r="N6" s="26" t="s">
        <v>444</v>
      </c>
      <c r="O6" s="26" t="s">
        <v>343</v>
      </c>
      <c r="P6" s="24" t="s">
        <v>380</v>
      </c>
      <c r="Q6" s="26" t="s">
        <v>333</v>
      </c>
      <c r="R6" s="24" t="s">
        <v>323</v>
      </c>
      <c r="S6" s="42"/>
      <c r="U6" s="5">
        <v>4</v>
      </c>
      <c r="V6" s="5">
        <v>2</v>
      </c>
      <c r="W6" s="5">
        <v>38</v>
      </c>
      <c r="X6" s="44">
        <f>W6/6</f>
        <v>6.333333333333333</v>
      </c>
      <c r="Y6" s="5">
        <v>25</v>
      </c>
      <c r="Z6" s="44">
        <f>Y6/6</f>
        <v>4.166666666666667</v>
      </c>
      <c r="AA6" s="5">
        <f t="shared" si="0"/>
        <v>13</v>
      </c>
    </row>
    <row r="7" spans="1:27" x14ac:dyDescent="0.25">
      <c r="B7" s="16">
        <v>3</v>
      </c>
      <c r="C7" s="16" t="s">
        <v>122</v>
      </c>
      <c r="D7" s="16">
        <v>7</v>
      </c>
      <c r="E7" s="16" t="s">
        <v>22</v>
      </c>
      <c r="F7" s="16">
        <v>8</v>
      </c>
      <c r="G7" s="73" t="s">
        <v>264</v>
      </c>
      <c r="H7" s="16" t="s">
        <v>266</v>
      </c>
      <c r="J7" s="5" t="s">
        <v>298</v>
      </c>
      <c r="K7" s="26" t="s">
        <v>449</v>
      </c>
      <c r="L7" s="26" t="s">
        <v>465</v>
      </c>
      <c r="M7" s="42"/>
      <c r="N7" s="42"/>
      <c r="O7" s="24" t="s">
        <v>354</v>
      </c>
      <c r="P7" s="26" t="s">
        <v>439</v>
      </c>
      <c r="Q7" s="24" t="s">
        <v>326</v>
      </c>
      <c r="R7" s="42"/>
      <c r="S7" s="42"/>
      <c r="U7" s="5">
        <v>3</v>
      </c>
      <c r="V7" s="5">
        <v>2</v>
      </c>
      <c r="W7" s="5">
        <v>41</v>
      </c>
      <c r="X7" s="44">
        <f>W7/5</f>
        <v>8.1999999999999993</v>
      </c>
      <c r="Y7" s="5">
        <v>34</v>
      </c>
      <c r="Z7" s="44">
        <f>Y7/5</f>
        <v>6.8</v>
      </c>
      <c r="AA7" s="5">
        <f t="shared" si="0"/>
        <v>7</v>
      </c>
    </row>
    <row r="8" spans="1:27" x14ac:dyDescent="0.25">
      <c r="A8" s="7"/>
      <c r="B8" s="74">
        <v>4</v>
      </c>
      <c r="C8" s="75" t="s">
        <v>16</v>
      </c>
      <c r="D8" s="74">
        <v>0</v>
      </c>
      <c r="E8" s="74" t="s">
        <v>31</v>
      </c>
      <c r="F8" s="74">
        <v>4</v>
      </c>
      <c r="G8" s="76" t="s">
        <v>264</v>
      </c>
      <c r="H8" s="74" t="s">
        <v>11</v>
      </c>
      <c r="J8" s="5" t="s">
        <v>295</v>
      </c>
      <c r="K8" s="26" t="s">
        <v>337</v>
      </c>
      <c r="L8" s="26" t="s">
        <v>425</v>
      </c>
      <c r="M8" s="42"/>
      <c r="N8" s="24" t="s">
        <v>472</v>
      </c>
      <c r="O8" s="26" t="s">
        <v>473</v>
      </c>
      <c r="P8" s="24" t="s">
        <v>440</v>
      </c>
      <c r="Q8" s="42"/>
      <c r="R8" s="42"/>
      <c r="S8" s="42"/>
      <c r="U8" s="5">
        <v>3</v>
      </c>
      <c r="V8" s="5">
        <v>2</v>
      </c>
      <c r="W8" s="5">
        <v>32</v>
      </c>
      <c r="X8" s="44">
        <f>W8/5</f>
        <v>6.4</v>
      </c>
      <c r="Y8" s="5">
        <v>43</v>
      </c>
      <c r="Z8" s="44">
        <f>Y8/5</f>
        <v>8.6</v>
      </c>
      <c r="AA8" s="5">
        <f t="shared" si="0"/>
        <v>-11</v>
      </c>
    </row>
    <row r="9" spans="1:27" x14ac:dyDescent="0.25">
      <c r="B9" s="16">
        <v>5</v>
      </c>
      <c r="C9" s="16" t="s">
        <v>23</v>
      </c>
      <c r="D9" s="16">
        <v>10</v>
      </c>
      <c r="E9" s="16" t="s">
        <v>15</v>
      </c>
      <c r="F9" s="16">
        <v>6</v>
      </c>
      <c r="G9" s="73" t="s">
        <v>264</v>
      </c>
      <c r="H9" s="16" t="s">
        <v>10</v>
      </c>
      <c r="J9" s="5" t="s">
        <v>17</v>
      </c>
      <c r="K9" s="26" t="s">
        <v>330</v>
      </c>
      <c r="L9" s="24" t="s">
        <v>427</v>
      </c>
      <c r="M9" s="42"/>
      <c r="N9" s="26" t="s">
        <v>434</v>
      </c>
      <c r="O9" s="24" t="s">
        <v>382</v>
      </c>
      <c r="P9" s="42"/>
      <c r="Q9" s="42"/>
      <c r="R9" s="42"/>
      <c r="S9" s="42"/>
      <c r="U9" s="5">
        <v>2</v>
      </c>
      <c r="V9" s="5">
        <v>2</v>
      </c>
      <c r="W9" s="5">
        <v>27</v>
      </c>
      <c r="X9" s="44">
        <f>W9/4</f>
        <v>6.75</v>
      </c>
      <c r="Y9" s="5">
        <v>31</v>
      </c>
      <c r="Z9" s="44">
        <f>Y9/4</f>
        <v>7.75</v>
      </c>
      <c r="AA9" s="5">
        <f t="shared" si="0"/>
        <v>-4</v>
      </c>
    </row>
    <row r="10" spans="1:27" x14ac:dyDescent="0.25">
      <c r="B10" s="16">
        <v>6</v>
      </c>
      <c r="C10" s="16" t="s">
        <v>115</v>
      </c>
      <c r="D10" s="16">
        <v>8</v>
      </c>
      <c r="E10" s="16" t="s">
        <v>286</v>
      </c>
      <c r="F10" s="16">
        <v>3</v>
      </c>
      <c r="G10" s="73" t="s">
        <v>267</v>
      </c>
      <c r="H10" s="16" t="s">
        <v>11</v>
      </c>
      <c r="J10" s="5" t="s">
        <v>105</v>
      </c>
      <c r="K10" s="26" t="s">
        <v>396</v>
      </c>
      <c r="L10" s="24" t="s">
        <v>464</v>
      </c>
      <c r="M10" s="42"/>
      <c r="N10" s="26" t="s">
        <v>339</v>
      </c>
      <c r="O10" s="24" t="s">
        <v>450</v>
      </c>
      <c r="P10" s="42"/>
      <c r="Q10" s="42"/>
      <c r="R10" s="42"/>
      <c r="S10" s="42"/>
      <c r="U10" s="5">
        <v>2</v>
      </c>
      <c r="V10" s="5">
        <v>2</v>
      </c>
      <c r="W10" s="5">
        <v>22</v>
      </c>
      <c r="X10" s="44">
        <f>W10/4</f>
        <v>5.5</v>
      </c>
      <c r="Y10" s="5">
        <v>22</v>
      </c>
      <c r="Z10" s="44">
        <f>Y10/4</f>
        <v>5.5</v>
      </c>
      <c r="AA10" s="5">
        <f t="shared" si="0"/>
        <v>0</v>
      </c>
    </row>
    <row r="11" spans="1:27" x14ac:dyDescent="0.25">
      <c r="B11" s="16">
        <v>7</v>
      </c>
      <c r="C11" s="16" t="s">
        <v>29</v>
      </c>
      <c r="D11" s="16">
        <v>0</v>
      </c>
      <c r="E11" s="16" t="s">
        <v>24</v>
      </c>
      <c r="F11" s="16">
        <v>14</v>
      </c>
      <c r="G11" s="73" t="s">
        <v>267</v>
      </c>
      <c r="H11" s="16" t="s">
        <v>10</v>
      </c>
      <c r="J11" s="5" t="s">
        <v>176</v>
      </c>
      <c r="K11" s="26" t="s">
        <v>322</v>
      </c>
      <c r="L11" s="26" t="s">
        <v>332</v>
      </c>
      <c r="M11" s="42"/>
      <c r="N11" s="24" t="s">
        <v>470</v>
      </c>
      <c r="O11" s="24" t="s">
        <v>474</v>
      </c>
      <c r="P11" s="42"/>
      <c r="Q11" s="42"/>
      <c r="R11" s="42"/>
      <c r="S11" s="42"/>
      <c r="U11" s="5">
        <v>2</v>
      </c>
      <c r="V11" s="5">
        <v>2</v>
      </c>
      <c r="W11" s="5">
        <v>40</v>
      </c>
      <c r="X11" s="43">
        <v>10</v>
      </c>
      <c r="Y11" s="5">
        <v>27</v>
      </c>
      <c r="Z11" s="44">
        <f>Y11/4</f>
        <v>6.75</v>
      </c>
      <c r="AA11" s="5">
        <f t="shared" si="0"/>
        <v>13</v>
      </c>
    </row>
    <row r="12" spans="1:27" x14ac:dyDescent="0.25">
      <c r="B12" s="16">
        <v>8</v>
      </c>
      <c r="C12" s="16" t="s">
        <v>21</v>
      </c>
      <c r="D12" s="16">
        <v>5</v>
      </c>
      <c r="E12" s="16" t="s">
        <v>18</v>
      </c>
      <c r="F12" s="16">
        <v>7</v>
      </c>
      <c r="G12" s="73" t="s">
        <v>267</v>
      </c>
      <c r="H12" s="16" t="s">
        <v>1</v>
      </c>
      <c r="J12" s="5" t="s">
        <v>300</v>
      </c>
      <c r="K12" s="24" t="s">
        <v>462</v>
      </c>
      <c r="L12" s="42"/>
      <c r="M12" s="26" t="s">
        <v>456</v>
      </c>
      <c r="N12" s="26" t="s">
        <v>384</v>
      </c>
      <c r="O12" s="42"/>
      <c r="P12" s="24" t="s">
        <v>327</v>
      </c>
      <c r="Q12" s="42"/>
      <c r="R12" s="42"/>
      <c r="S12" s="42"/>
      <c r="U12" s="5">
        <v>2</v>
      </c>
      <c r="V12" s="5">
        <v>2</v>
      </c>
      <c r="W12" s="5">
        <v>16</v>
      </c>
      <c r="X12" s="43">
        <f>W12/4</f>
        <v>4</v>
      </c>
      <c r="Y12" s="5">
        <v>25</v>
      </c>
      <c r="Z12" s="44">
        <f>Y12/4</f>
        <v>6.25</v>
      </c>
      <c r="AA12" s="5">
        <f t="shared" si="0"/>
        <v>-9</v>
      </c>
    </row>
    <row r="13" spans="1:27" x14ac:dyDescent="0.25">
      <c r="B13" s="16">
        <v>9</v>
      </c>
      <c r="C13" s="16" t="s">
        <v>268</v>
      </c>
      <c r="D13" s="16">
        <v>8</v>
      </c>
      <c r="E13" s="16" t="s">
        <v>110</v>
      </c>
      <c r="F13" s="16">
        <v>9</v>
      </c>
      <c r="G13" s="73" t="s">
        <v>267</v>
      </c>
      <c r="H13" s="16" t="s">
        <v>13</v>
      </c>
      <c r="J13" s="5" t="s">
        <v>302</v>
      </c>
      <c r="K13" s="26" t="s">
        <v>463</v>
      </c>
      <c r="L13" s="24" t="s">
        <v>428</v>
      </c>
      <c r="M13" s="42"/>
      <c r="N13" s="26" t="s">
        <v>404</v>
      </c>
      <c r="O13" s="26" t="s">
        <v>449</v>
      </c>
      <c r="P13" s="42"/>
      <c r="Q13" s="24" t="s">
        <v>364</v>
      </c>
      <c r="R13" s="42"/>
      <c r="S13" s="42"/>
      <c r="U13" s="5">
        <v>2</v>
      </c>
      <c r="V13" s="5">
        <v>2</v>
      </c>
      <c r="W13" s="5">
        <v>26</v>
      </c>
      <c r="X13" s="44">
        <f>W13/5</f>
        <v>5.2</v>
      </c>
      <c r="Y13" s="5">
        <v>33</v>
      </c>
      <c r="Z13" s="44">
        <f>Y13/5</f>
        <v>6.6</v>
      </c>
      <c r="AA13" s="5">
        <f t="shared" si="0"/>
        <v>-7</v>
      </c>
    </row>
    <row r="14" spans="1:27" x14ac:dyDescent="0.25">
      <c r="B14" s="1"/>
      <c r="C14" s="1"/>
      <c r="D14" s="1"/>
      <c r="E14" s="1"/>
      <c r="F14" s="1"/>
      <c r="G14" s="1"/>
      <c r="H14" s="1"/>
      <c r="J14" s="5" t="s">
        <v>255</v>
      </c>
      <c r="K14" s="24" t="s">
        <v>414</v>
      </c>
      <c r="L14" s="42"/>
      <c r="M14" s="26" t="s">
        <v>468</v>
      </c>
      <c r="N14" s="24" t="s">
        <v>354</v>
      </c>
      <c r="O14" s="42"/>
      <c r="P14" s="42"/>
      <c r="Q14" s="42"/>
      <c r="R14" s="42"/>
      <c r="S14" s="42"/>
      <c r="U14" s="5">
        <v>1</v>
      </c>
      <c r="V14" s="5">
        <v>2</v>
      </c>
      <c r="W14" s="5">
        <v>17</v>
      </c>
      <c r="X14" s="44">
        <f>W14/3</f>
        <v>5.666666666666667</v>
      </c>
      <c r="Y14" s="5">
        <v>10</v>
      </c>
      <c r="Z14" s="44">
        <f>Y14/3</f>
        <v>3.3333333333333335</v>
      </c>
      <c r="AA14" s="5">
        <f t="shared" si="0"/>
        <v>7</v>
      </c>
    </row>
    <row r="15" spans="1:27" x14ac:dyDescent="0.25">
      <c r="B15" s="1"/>
      <c r="C15" s="1"/>
      <c r="D15" s="1"/>
      <c r="E15" s="1"/>
      <c r="F15" s="1"/>
      <c r="G15" s="1"/>
      <c r="H15" s="1"/>
      <c r="J15" s="5" t="s">
        <v>294</v>
      </c>
      <c r="K15" s="26" t="s">
        <v>412</v>
      </c>
      <c r="L15" s="24" t="s">
        <v>328</v>
      </c>
      <c r="M15" s="42"/>
      <c r="N15" s="24" t="s">
        <v>376</v>
      </c>
      <c r="O15" s="42"/>
      <c r="P15" s="42"/>
      <c r="Q15" s="42"/>
      <c r="R15" s="42"/>
      <c r="S15" s="42"/>
      <c r="U15" s="5">
        <v>1</v>
      </c>
      <c r="V15" s="5">
        <v>2</v>
      </c>
      <c r="W15" s="5">
        <v>7</v>
      </c>
      <c r="X15" s="44">
        <f>W15/3</f>
        <v>2.3333333333333335</v>
      </c>
      <c r="Y15" s="5">
        <v>14</v>
      </c>
      <c r="Z15" s="44">
        <f>Y15/3</f>
        <v>4.666666666666667</v>
      </c>
      <c r="AA15" s="5">
        <f t="shared" si="0"/>
        <v>-7</v>
      </c>
    </row>
    <row r="16" spans="1:27" x14ac:dyDescent="0.25">
      <c r="A16" s="6" t="s">
        <v>36</v>
      </c>
      <c r="B16" s="19" t="s">
        <v>114</v>
      </c>
      <c r="C16" s="19" t="s">
        <v>289</v>
      </c>
      <c r="D16" s="19"/>
      <c r="E16" s="19" t="s">
        <v>288</v>
      </c>
      <c r="F16" s="19"/>
      <c r="G16" s="19" t="s">
        <v>4</v>
      </c>
      <c r="H16" s="19" t="s">
        <v>5</v>
      </c>
      <c r="J16" s="5" t="s">
        <v>301</v>
      </c>
      <c r="K16" s="24" t="s">
        <v>323</v>
      </c>
      <c r="L16" s="42"/>
      <c r="M16" s="26" t="s">
        <v>369</v>
      </c>
      <c r="N16" s="24" t="s">
        <v>413</v>
      </c>
      <c r="O16" s="42"/>
      <c r="P16" s="42"/>
      <c r="Q16" s="42"/>
      <c r="R16" s="42"/>
      <c r="S16" s="42"/>
      <c r="U16" s="5">
        <v>1</v>
      </c>
      <c r="V16" s="5">
        <v>2</v>
      </c>
      <c r="W16" s="5">
        <v>5</v>
      </c>
      <c r="X16" s="44">
        <f>W16/3</f>
        <v>1.6666666666666667</v>
      </c>
      <c r="Y16" s="5">
        <v>19</v>
      </c>
      <c r="Z16" s="44">
        <f>Y16/3</f>
        <v>6.333333333333333</v>
      </c>
      <c r="AA16" s="5">
        <f t="shared" si="0"/>
        <v>-14</v>
      </c>
    </row>
    <row r="17" spans="1:27" x14ac:dyDescent="0.25">
      <c r="A17" s="7" t="s">
        <v>281</v>
      </c>
      <c r="B17" s="16">
        <v>14</v>
      </c>
      <c r="C17" s="16" t="s">
        <v>290</v>
      </c>
      <c r="D17" s="16">
        <v>6</v>
      </c>
      <c r="E17" s="16" t="s">
        <v>181</v>
      </c>
      <c r="F17" s="16">
        <v>7</v>
      </c>
      <c r="G17" s="73" t="s">
        <v>270</v>
      </c>
      <c r="H17" s="16" t="s">
        <v>2</v>
      </c>
      <c r="J17" s="5" t="s">
        <v>177</v>
      </c>
      <c r="K17" s="26" t="s">
        <v>406</v>
      </c>
      <c r="L17" s="24" t="s">
        <v>466</v>
      </c>
      <c r="M17" s="42"/>
      <c r="N17" s="24" t="s">
        <v>405</v>
      </c>
      <c r="O17" s="42"/>
      <c r="P17" s="42"/>
      <c r="Q17" s="42"/>
      <c r="R17" s="42"/>
      <c r="S17" s="42"/>
      <c r="U17" s="5">
        <v>1</v>
      </c>
      <c r="V17" s="5">
        <v>2</v>
      </c>
      <c r="W17" s="5">
        <v>8</v>
      </c>
      <c r="X17" s="44">
        <f>W17/3</f>
        <v>2.6666666666666665</v>
      </c>
      <c r="Y17" s="5">
        <v>21</v>
      </c>
      <c r="Z17" s="43">
        <f>Y17/3</f>
        <v>7</v>
      </c>
      <c r="AA17" s="5">
        <f t="shared" si="0"/>
        <v>-13</v>
      </c>
    </row>
    <row r="18" spans="1:27" x14ac:dyDescent="0.25">
      <c r="A18" s="7" t="s">
        <v>269</v>
      </c>
      <c r="B18" s="16">
        <v>15</v>
      </c>
      <c r="C18" s="16" t="s">
        <v>32</v>
      </c>
      <c r="D18" s="16">
        <v>9</v>
      </c>
      <c r="E18" s="16" t="s">
        <v>22</v>
      </c>
      <c r="F18" s="16">
        <v>11</v>
      </c>
      <c r="G18" s="73" t="s">
        <v>271</v>
      </c>
      <c r="H18" s="16" t="s">
        <v>13</v>
      </c>
      <c r="J18" s="5" t="s">
        <v>399</v>
      </c>
      <c r="K18" s="24" t="s">
        <v>453</v>
      </c>
      <c r="L18" s="42"/>
      <c r="M18" s="26" t="s">
        <v>424</v>
      </c>
      <c r="N18" s="24" t="s">
        <v>435</v>
      </c>
      <c r="O18" s="42"/>
      <c r="P18" s="42"/>
      <c r="Q18" s="42"/>
      <c r="R18" s="42"/>
      <c r="S18" s="42"/>
      <c r="U18" s="5">
        <v>1</v>
      </c>
      <c r="V18" s="5">
        <v>2</v>
      </c>
      <c r="W18" s="5">
        <v>26</v>
      </c>
      <c r="X18" s="44">
        <f>W18/3</f>
        <v>8.6666666666666661</v>
      </c>
      <c r="Y18" s="5">
        <v>19</v>
      </c>
      <c r="Z18" s="44">
        <f>Y18/3</f>
        <v>6.333333333333333</v>
      </c>
      <c r="AA18" s="5">
        <f t="shared" si="0"/>
        <v>7</v>
      </c>
    </row>
    <row r="19" spans="1:27" x14ac:dyDescent="0.25">
      <c r="B19" s="77">
        <v>16</v>
      </c>
      <c r="C19" s="77" t="s">
        <v>31</v>
      </c>
      <c r="D19" s="77">
        <v>1</v>
      </c>
      <c r="E19" s="77" t="s">
        <v>23</v>
      </c>
      <c r="F19" s="16">
        <v>10</v>
      </c>
      <c r="G19" s="73" t="s">
        <v>271</v>
      </c>
      <c r="H19" s="16" t="s">
        <v>11</v>
      </c>
      <c r="J19" s="5" t="s">
        <v>112</v>
      </c>
      <c r="K19" s="24" t="s">
        <v>450</v>
      </c>
      <c r="L19" s="42"/>
      <c r="M19" s="24" t="s">
        <v>469</v>
      </c>
      <c r="N19" s="25"/>
      <c r="O19" s="42"/>
      <c r="P19" s="42"/>
      <c r="Q19" s="42"/>
      <c r="R19" s="42"/>
      <c r="S19" s="42"/>
      <c r="U19" s="5">
        <v>0</v>
      </c>
      <c r="V19" s="5">
        <v>2</v>
      </c>
      <c r="W19" s="5">
        <v>10</v>
      </c>
      <c r="X19" s="43">
        <f>W19/2</f>
        <v>5</v>
      </c>
      <c r="Y19" s="5">
        <v>20</v>
      </c>
      <c r="Z19" s="43">
        <f>Y19/2</f>
        <v>10</v>
      </c>
      <c r="AA19" s="5">
        <f t="shared" si="0"/>
        <v>-10</v>
      </c>
    </row>
    <row r="20" spans="1:27" x14ac:dyDescent="0.25">
      <c r="B20" s="77">
        <v>17</v>
      </c>
      <c r="C20" s="77" t="s">
        <v>115</v>
      </c>
      <c r="D20" s="77">
        <v>0</v>
      </c>
      <c r="E20" s="77" t="s">
        <v>24</v>
      </c>
      <c r="F20" s="16">
        <v>12</v>
      </c>
      <c r="G20" s="73" t="s">
        <v>187</v>
      </c>
      <c r="H20" s="16" t="s">
        <v>10</v>
      </c>
      <c r="J20" s="5" t="s">
        <v>102</v>
      </c>
      <c r="K20" s="24" t="s">
        <v>417</v>
      </c>
      <c r="L20" s="42"/>
      <c r="M20" s="24" t="s">
        <v>361</v>
      </c>
      <c r="N20" s="42"/>
      <c r="O20" s="42"/>
      <c r="P20" s="42"/>
      <c r="Q20" s="42"/>
      <c r="R20" s="42"/>
      <c r="S20" s="42"/>
      <c r="U20" s="5">
        <v>0</v>
      </c>
      <c r="V20" s="5">
        <v>2</v>
      </c>
      <c r="W20" s="5">
        <v>3</v>
      </c>
      <c r="X20" s="44">
        <f>W20/2</f>
        <v>1.5</v>
      </c>
      <c r="Y20" s="5">
        <v>8</v>
      </c>
      <c r="Z20" s="43">
        <f>Y20/2</f>
        <v>4</v>
      </c>
      <c r="AA20" s="5">
        <f t="shared" si="0"/>
        <v>-5</v>
      </c>
    </row>
    <row r="21" spans="1:27" x14ac:dyDescent="0.25">
      <c r="B21" s="77">
        <v>18</v>
      </c>
      <c r="C21" s="77" t="s">
        <v>18</v>
      </c>
      <c r="D21" s="77">
        <v>7</v>
      </c>
      <c r="E21" s="77" t="s">
        <v>110</v>
      </c>
      <c r="F21" s="16">
        <v>2</v>
      </c>
      <c r="G21" s="73" t="s">
        <v>187</v>
      </c>
      <c r="H21" s="16" t="s">
        <v>1</v>
      </c>
      <c r="J21" s="5" t="s">
        <v>460</v>
      </c>
      <c r="K21" s="24" t="s">
        <v>407</v>
      </c>
      <c r="L21" s="42"/>
      <c r="M21" s="24" t="s">
        <v>457</v>
      </c>
      <c r="N21" s="25"/>
      <c r="O21" s="42"/>
      <c r="P21" s="42"/>
      <c r="Q21" s="42"/>
      <c r="R21" s="25"/>
      <c r="S21" s="42"/>
      <c r="U21" s="5">
        <v>0</v>
      </c>
      <c r="V21" s="5">
        <v>2</v>
      </c>
      <c r="W21" s="5">
        <v>10</v>
      </c>
      <c r="X21" s="43">
        <f>W21/2</f>
        <v>5</v>
      </c>
      <c r="Y21" s="5">
        <v>17</v>
      </c>
      <c r="Z21" s="44">
        <f>Y21/2</f>
        <v>8.5</v>
      </c>
      <c r="AA21" s="5">
        <f t="shared" si="0"/>
        <v>-7</v>
      </c>
    </row>
    <row r="22" spans="1:27" x14ac:dyDescent="0.25">
      <c r="B22" s="28"/>
      <c r="C22" s="28"/>
      <c r="D22" s="28"/>
      <c r="E22" s="28"/>
      <c r="F22" s="1"/>
      <c r="G22" s="1"/>
      <c r="H22" s="1"/>
      <c r="J22" s="5" t="s">
        <v>196</v>
      </c>
      <c r="K22" s="24" t="s">
        <v>397</v>
      </c>
      <c r="L22" s="42"/>
      <c r="M22" s="24" t="s">
        <v>353</v>
      </c>
      <c r="N22" s="42"/>
      <c r="O22" s="42"/>
      <c r="P22" s="42"/>
      <c r="Q22" s="42"/>
      <c r="R22" s="42"/>
      <c r="S22" s="42"/>
      <c r="U22" s="5">
        <v>0</v>
      </c>
      <c r="V22" s="5">
        <v>2</v>
      </c>
      <c r="W22" s="5">
        <v>6</v>
      </c>
      <c r="X22" s="43">
        <f>W22/2</f>
        <v>3</v>
      </c>
      <c r="Y22" s="5">
        <v>20</v>
      </c>
      <c r="Z22" s="43">
        <f>Y22/5</f>
        <v>4</v>
      </c>
      <c r="AA22" s="5">
        <f t="shared" si="0"/>
        <v>-14</v>
      </c>
    </row>
    <row r="23" spans="1:27" x14ac:dyDescent="0.25">
      <c r="B23" s="28"/>
      <c r="C23" s="28"/>
      <c r="D23" s="28"/>
      <c r="E23" s="28"/>
      <c r="F23" s="1"/>
      <c r="G23" s="1"/>
      <c r="H23" s="1"/>
    </row>
    <row r="24" spans="1:27" x14ac:dyDescent="0.25">
      <c r="A24" s="9" t="s">
        <v>282</v>
      </c>
      <c r="B24" s="19" t="s">
        <v>114</v>
      </c>
      <c r="C24" s="19" t="s">
        <v>289</v>
      </c>
      <c r="D24" s="19"/>
      <c r="E24" s="19" t="s">
        <v>288</v>
      </c>
      <c r="F24" s="19"/>
      <c r="G24" s="19" t="s">
        <v>4</v>
      </c>
      <c r="H24" s="19" t="s">
        <v>5</v>
      </c>
    </row>
    <row r="25" spans="1:27" x14ac:dyDescent="0.25">
      <c r="A25" s="6" t="s">
        <v>52</v>
      </c>
      <c r="B25" s="77">
        <v>10</v>
      </c>
      <c r="C25" s="77" t="s">
        <v>25</v>
      </c>
      <c r="D25" s="77">
        <v>12</v>
      </c>
      <c r="E25" s="77" t="s">
        <v>122</v>
      </c>
      <c r="F25" s="16">
        <v>3</v>
      </c>
      <c r="G25" s="73" t="s">
        <v>274</v>
      </c>
      <c r="H25" s="16" t="s">
        <v>13</v>
      </c>
    </row>
    <row r="26" spans="1:27" x14ac:dyDescent="0.25">
      <c r="A26" s="5" t="s">
        <v>272</v>
      </c>
      <c r="B26" s="75">
        <v>11</v>
      </c>
      <c r="C26" s="75" t="s">
        <v>16</v>
      </c>
      <c r="D26" s="75">
        <v>3</v>
      </c>
      <c r="E26" s="75" t="s">
        <v>15</v>
      </c>
      <c r="F26" s="74">
        <v>4</v>
      </c>
      <c r="G26" s="76" t="s">
        <v>274</v>
      </c>
      <c r="H26" s="74" t="s">
        <v>11</v>
      </c>
    </row>
    <row r="27" spans="1:27" x14ac:dyDescent="0.25">
      <c r="A27" s="5" t="s">
        <v>273</v>
      </c>
      <c r="B27" s="77">
        <v>12</v>
      </c>
      <c r="C27" s="77" t="s">
        <v>286</v>
      </c>
      <c r="D27" s="77">
        <v>7</v>
      </c>
      <c r="E27" s="77" t="s">
        <v>29</v>
      </c>
      <c r="F27" s="16">
        <v>9</v>
      </c>
      <c r="G27" s="73" t="s">
        <v>274</v>
      </c>
      <c r="H27" s="16" t="s">
        <v>10</v>
      </c>
    </row>
    <row r="28" spans="1:27" x14ac:dyDescent="0.25">
      <c r="B28" s="77">
        <v>13</v>
      </c>
      <c r="C28" s="77" t="s">
        <v>21</v>
      </c>
      <c r="D28" s="77">
        <v>1</v>
      </c>
      <c r="E28" s="77" t="s">
        <v>268</v>
      </c>
      <c r="F28" s="16">
        <v>13</v>
      </c>
      <c r="G28" s="73" t="s">
        <v>274</v>
      </c>
      <c r="H28" s="16" t="s">
        <v>1</v>
      </c>
    </row>
    <row r="29" spans="1:27" x14ac:dyDescent="0.25">
      <c r="B29" s="28"/>
      <c r="C29" s="28"/>
      <c r="D29" s="28"/>
      <c r="E29" s="28"/>
      <c r="F29" s="1"/>
      <c r="G29" s="1"/>
      <c r="H29" s="1"/>
    </row>
    <row r="30" spans="1:27" x14ac:dyDescent="0.25">
      <c r="B30" s="28"/>
      <c r="C30" s="28"/>
      <c r="D30" s="28"/>
      <c r="E30" s="28"/>
      <c r="F30" s="1"/>
      <c r="G30" s="1"/>
      <c r="H30" s="1"/>
    </row>
    <row r="31" spans="1:27" x14ac:dyDescent="0.25">
      <c r="B31" s="19" t="s">
        <v>114</v>
      </c>
      <c r="C31" s="19" t="s">
        <v>289</v>
      </c>
      <c r="D31" s="19"/>
      <c r="E31" s="19" t="s">
        <v>288</v>
      </c>
      <c r="F31" s="19"/>
      <c r="G31" s="19" t="s">
        <v>4</v>
      </c>
      <c r="H31" s="19" t="s">
        <v>5</v>
      </c>
    </row>
    <row r="32" spans="1:27" x14ac:dyDescent="0.25">
      <c r="B32" s="77">
        <v>19</v>
      </c>
      <c r="C32" s="77" t="s">
        <v>30</v>
      </c>
      <c r="D32" s="77">
        <v>5</v>
      </c>
      <c r="E32" s="77" t="s">
        <v>25</v>
      </c>
      <c r="F32" s="16">
        <v>4</v>
      </c>
      <c r="G32" s="73" t="s">
        <v>270</v>
      </c>
      <c r="H32" s="16" t="s">
        <v>13</v>
      </c>
    </row>
    <row r="33" spans="1:8" x14ac:dyDescent="0.25">
      <c r="B33" s="77">
        <v>20</v>
      </c>
      <c r="C33" s="77" t="s">
        <v>15</v>
      </c>
      <c r="D33" s="77">
        <v>1</v>
      </c>
      <c r="E33" s="77" t="s">
        <v>29</v>
      </c>
      <c r="F33" s="16">
        <v>6</v>
      </c>
      <c r="G33" s="73" t="s">
        <v>270</v>
      </c>
      <c r="H33" s="16" t="s">
        <v>10</v>
      </c>
    </row>
    <row r="34" spans="1:8" x14ac:dyDescent="0.25">
      <c r="B34" s="77">
        <v>21</v>
      </c>
      <c r="C34" s="77" t="s">
        <v>268</v>
      </c>
      <c r="D34" s="77">
        <v>5</v>
      </c>
      <c r="E34" s="77" t="s">
        <v>290</v>
      </c>
      <c r="F34" s="16">
        <v>9</v>
      </c>
      <c r="G34" s="73" t="s">
        <v>270</v>
      </c>
      <c r="H34" s="16" t="s">
        <v>11</v>
      </c>
    </row>
    <row r="35" spans="1:8" x14ac:dyDescent="0.25">
      <c r="B35" s="77">
        <v>22</v>
      </c>
      <c r="C35" s="77" t="s">
        <v>32</v>
      </c>
      <c r="D35" s="77">
        <v>4</v>
      </c>
      <c r="E35" s="77" t="s">
        <v>31</v>
      </c>
      <c r="F35" s="16">
        <v>2</v>
      </c>
      <c r="G35" s="73" t="s">
        <v>275</v>
      </c>
      <c r="H35" s="16" t="s">
        <v>11</v>
      </c>
    </row>
    <row r="36" spans="1:8" x14ac:dyDescent="0.25">
      <c r="B36" s="77">
        <v>23</v>
      </c>
      <c r="C36" s="77" t="s">
        <v>115</v>
      </c>
      <c r="D36" s="77">
        <v>0</v>
      </c>
      <c r="E36" s="77" t="s">
        <v>110</v>
      </c>
      <c r="F36" s="16">
        <v>6</v>
      </c>
      <c r="G36" s="73" t="s">
        <v>275</v>
      </c>
      <c r="H36" s="16" t="s">
        <v>1</v>
      </c>
    </row>
    <row r="37" spans="1:8" x14ac:dyDescent="0.25">
      <c r="B37" s="77">
        <v>24</v>
      </c>
      <c r="C37" s="77" t="s">
        <v>181</v>
      </c>
      <c r="D37" s="77">
        <v>13</v>
      </c>
      <c r="E37" s="77" t="s">
        <v>23</v>
      </c>
      <c r="F37" s="16">
        <v>8</v>
      </c>
      <c r="G37" s="73" t="s">
        <v>275</v>
      </c>
      <c r="H37" s="16" t="s">
        <v>13</v>
      </c>
    </row>
    <row r="38" spans="1:8" x14ac:dyDescent="0.25">
      <c r="B38" s="77">
        <v>25</v>
      </c>
      <c r="C38" s="77" t="s">
        <v>24</v>
      </c>
      <c r="D38" s="77">
        <v>13</v>
      </c>
      <c r="E38" s="77" t="s">
        <v>18</v>
      </c>
      <c r="F38" s="16">
        <v>2</v>
      </c>
      <c r="G38" s="73" t="s">
        <v>275</v>
      </c>
      <c r="H38" s="16" t="s">
        <v>10</v>
      </c>
    </row>
    <row r="39" spans="1:8" x14ac:dyDescent="0.25">
      <c r="B39" s="28"/>
      <c r="C39" s="28"/>
      <c r="D39" s="28"/>
      <c r="E39" s="28"/>
      <c r="F39" s="1"/>
      <c r="G39" s="1"/>
      <c r="H39" s="1"/>
    </row>
    <row r="40" spans="1:8" x14ac:dyDescent="0.25">
      <c r="B40" s="28"/>
      <c r="C40" s="28"/>
      <c r="D40" s="28"/>
      <c r="E40" s="28"/>
      <c r="F40" s="1"/>
      <c r="G40" s="1"/>
      <c r="H40" s="1"/>
    </row>
    <row r="41" spans="1:8" x14ac:dyDescent="0.25">
      <c r="A41" s="6" t="s">
        <v>79</v>
      </c>
      <c r="B41" s="19" t="s">
        <v>114</v>
      </c>
      <c r="C41" s="19" t="s">
        <v>289</v>
      </c>
      <c r="D41" s="19"/>
      <c r="E41" s="19" t="s">
        <v>288</v>
      </c>
      <c r="F41" s="19"/>
      <c r="G41" s="19" t="s">
        <v>4</v>
      </c>
      <c r="H41" s="19" t="s">
        <v>5</v>
      </c>
    </row>
    <row r="42" spans="1:8" x14ac:dyDescent="0.25">
      <c r="A42" s="8" t="s">
        <v>283</v>
      </c>
      <c r="B42" s="77">
        <v>26</v>
      </c>
      <c r="C42" s="77" t="s">
        <v>30</v>
      </c>
      <c r="D42" s="77">
        <v>12</v>
      </c>
      <c r="E42" s="77" t="s">
        <v>290</v>
      </c>
      <c r="F42" s="16">
        <v>1</v>
      </c>
      <c r="G42" s="73" t="s">
        <v>277</v>
      </c>
      <c r="H42" s="16" t="s">
        <v>1</v>
      </c>
    </row>
    <row r="43" spans="1:8" x14ac:dyDescent="0.25">
      <c r="A43" s="5" t="s">
        <v>276</v>
      </c>
      <c r="B43" s="77">
        <v>27</v>
      </c>
      <c r="C43" s="77" t="s">
        <v>32</v>
      </c>
      <c r="D43" s="77">
        <v>7</v>
      </c>
      <c r="E43" s="77" t="s">
        <v>110</v>
      </c>
      <c r="F43" s="16">
        <v>8</v>
      </c>
      <c r="G43" s="73" t="s">
        <v>277</v>
      </c>
      <c r="H43" s="16" t="s">
        <v>10</v>
      </c>
    </row>
    <row r="44" spans="1:8" x14ac:dyDescent="0.25">
      <c r="B44" s="77">
        <v>28</v>
      </c>
      <c r="C44" s="77" t="s">
        <v>23</v>
      </c>
      <c r="D44" s="77">
        <v>12</v>
      </c>
      <c r="E44" s="77" t="s">
        <v>18</v>
      </c>
      <c r="F44" s="16">
        <v>13</v>
      </c>
      <c r="G44" s="73" t="s">
        <v>277</v>
      </c>
      <c r="H44" s="16" t="s">
        <v>11</v>
      </c>
    </row>
    <row r="45" spans="1:8" x14ac:dyDescent="0.25">
      <c r="B45" s="77">
        <v>29</v>
      </c>
      <c r="C45" s="77" t="s">
        <v>22</v>
      </c>
      <c r="D45" s="77">
        <v>4</v>
      </c>
      <c r="E45" s="77" t="s">
        <v>181</v>
      </c>
      <c r="F45" s="16">
        <v>5</v>
      </c>
      <c r="G45" s="73" t="s">
        <v>277</v>
      </c>
      <c r="H45" s="16" t="s">
        <v>13</v>
      </c>
    </row>
    <row r="46" spans="1:8" x14ac:dyDescent="0.25">
      <c r="B46" s="28"/>
      <c r="C46" s="28"/>
      <c r="D46" s="28"/>
      <c r="E46" s="28"/>
      <c r="F46" s="1"/>
      <c r="G46" s="1"/>
      <c r="H46" s="1"/>
    </row>
    <row r="47" spans="1:8" x14ac:dyDescent="0.25">
      <c r="B47" s="28"/>
      <c r="C47" s="28"/>
      <c r="D47" s="28"/>
      <c r="E47" s="28"/>
      <c r="F47" s="1"/>
      <c r="G47" s="1"/>
      <c r="H47" s="1"/>
    </row>
    <row r="48" spans="1:8" x14ac:dyDescent="0.25">
      <c r="A48" s="9" t="s">
        <v>278</v>
      </c>
      <c r="B48" s="19" t="s">
        <v>114</v>
      </c>
      <c r="C48" s="19" t="s">
        <v>289</v>
      </c>
      <c r="D48" s="19"/>
      <c r="E48" s="19" t="s">
        <v>288</v>
      </c>
      <c r="F48" s="19"/>
      <c r="G48" s="19" t="s">
        <v>4</v>
      </c>
      <c r="H48" s="19" t="s">
        <v>5</v>
      </c>
    </row>
    <row r="49" spans="1:8" x14ac:dyDescent="0.25">
      <c r="A49" s="6" t="s">
        <v>92</v>
      </c>
      <c r="B49" s="77">
        <v>30</v>
      </c>
      <c r="C49" s="77" t="s">
        <v>29</v>
      </c>
      <c r="D49" s="77">
        <v>1</v>
      </c>
      <c r="E49" s="77" t="s">
        <v>30</v>
      </c>
      <c r="F49" s="16">
        <v>3</v>
      </c>
      <c r="G49" s="73" t="s">
        <v>274</v>
      </c>
      <c r="H49" s="16" t="s">
        <v>13</v>
      </c>
    </row>
    <row r="50" spans="1:8" x14ac:dyDescent="0.25">
      <c r="A50" s="5" t="s">
        <v>284</v>
      </c>
      <c r="B50" s="77">
        <v>31</v>
      </c>
      <c r="C50" s="77" t="s">
        <v>18</v>
      </c>
      <c r="D50" s="77">
        <v>3</v>
      </c>
      <c r="E50" s="77" t="s">
        <v>22</v>
      </c>
      <c r="F50" s="16">
        <v>11</v>
      </c>
      <c r="G50" s="73" t="s">
        <v>274</v>
      </c>
      <c r="H50" s="16" t="s">
        <v>11</v>
      </c>
    </row>
    <row r="51" spans="1:8" x14ac:dyDescent="0.25">
      <c r="B51" s="16">
        <v>32</v>
      </c>
      <c r="C51" s="16" t="s">
        <v>24</v>
      </c>
      <c r="D51" s="16">
        <v>6</v>
      </c>
      <c r="E51" s="16" t="s">
        <v>181</v>
      </c>
      <c r="F51" s="16">
        <v>2</v>
      </c>
      <c r="G51" s="73" t="s">
        <v>274</v>
      </c>
      <c r="H51" s="16" t="s">
        <v>10</v>
      </c>
    </row>
    <row r="52" spans="1:8" x14ac:dyDescent="0.25">
      <c r="B52" s="1"/>
      <c r="C52" s="1"/>
      <c r="D52" s="1"/>
      <c r="E52" s="1"/>
      <c r="F52" s="1"/>
      <c r="G52" s="1"/>
      <c r="H52" s="1"/>
    </row>
    <row r="53" spans="1:8" x14ac:dyDescent="0.25">
      <c r="B53" s="1"/>
      <c r="C53" s="1"/>
      <c r="D53" s="1"/>
      <c r="E53" s="1"/>
      <c r="F53" s="1"/>
      <c r="G53" s="1"/>
      <c r="H53" s="1"/>
    </row>
    <row r="54" spans="1:8" x14ac:dyDescent="0.25">
      <c r="A54" s="6" t="s">
        <v>101</v>
      </c>
      <c r="B54" s="19" t="s">
        <v>114</v>
      </c>
      <c r="C54" s="19" t="s">
        <v>289</v>
      </c>
      <c r="D54" s="19"/>
      <c r="E54" s="19" t="s">
        <v>288</v>
      </c>
      <c r="F54" s="19"/>
      <c r="G54" s="19" t="s">
        <v>4</v>
      </c>
      <c r="H54" s="19" t="s">
        <v>5</v>
      </c>
    </row>
    <row r="55" spans="1:8" x14ac:dyDescent="0.25">
      <c r="A55" s="5" t="s">
        <v>285</v>
      </c>
      <c r="B55" s="16">
        <v>33</v>
      </c>
      <c r="C55" s="16" t="s">
        <v>110</v>
      </c>
      <c r="D55" s="16">
        <v>1</v>
      </c>
      <c r="E55" s="16" t="s">
        <v>181</v>
      </c>
      <c r="F55" s="16">
        <v>11</v>
      </c>
      <c r="G55" s="73" t="s">
        <v>279</v>
      </c>
      <c r="H55" s="16" t="s">
        <v>10</v>
      </c>
    </row>
    <row r="56" spans="1:8" x14ac:dyDescent="0.25">
      <c r="A56" s="5" t="s">
        <v>291</v>
      </c>
      <c r="B56" s="16">
        <v>34</v>
      </c>
      <c r="C56" s="16" t="s">
        <v>30</v>
      </c>
      <c r="D56" s="16">
        <v>10</v>
      </c>
      <c r="E56" s="16" t="s">
        <v>22</v>
      </c>
      <c r="F56" s="16">
        <v>7</v>
      </c>
      <c r="G56" s="73" t="s">
        <v>279</v>
      </c>
      <c r="H56" s="16" t="s">
        <v>11</v>
      </c>
    </row>
    <row r="57" spans="1:8" x14ac:dyDescent="0.25">
      <c r="B57" s="1"/>
      <c r="C57" s="1"/>
      <c r="D57" s="1"/>
      <c r="E57" s="1"/>
      <c r="F57" s="1"/>
      <c r="G57" s="1"/>
      <c r="H57" s="1"/>
    </row>
    <row r="58" spans="1:8" x14ac:dyDescent="0.25">
      <c r="B58" s="1"/>
      <c r="C58" s="1"/>
      <c r="D58" s="1"/>
      <c r="E58" s="1"/>
      <c r="F58" s="1"/>
      <c r="G58" s="1"/>
      <c r="H58" s="1"/>
    </row>
    <row r="59" spans="1:8" x14ac:dyDescent="0.25">
      <c r="A59" s="9" t="s">
        <v>280</v>
      </c>
      <c r="B59" s="19" t="s">
        <v>114</v>
      </c>
      <c r="C59" s="19" t="s">
        <v>289</v>
      </c>
      <c r="D59" s="19"/>
      <c r="E59" s="19" t="s">
        <v>288</v>
      </c>
      <c r="F59" s="19"/>
      <c r="G59" s="19" t="s">
        <v>4</v>
      </c>
      <c r="H59" s="19" t="s">
        <v>5</v>
      </c>
    </row>
    <row r="60" spans="1:8" x14ac:dyDescent="0.25">
      <c r="B60" s="16">
        <v>35</v>
      </c>
      <c r="C60" s="16" t="s">
        <v>181</v>
      </c>
      <c r="D60" s="16">
        <v>0</v>
      </c>
      <c r="E60" s="16" t="s">
        <v>24</v>
      </c>
      <c r="F60" s="16">
        <v>10</v>
      </c>
      <c r="G60" s="78">
        <v>0.45833333333333331</v>
      </c>
      <c r="H60" s="16" t="s">
        <v>10</v>
      </c>
    </row>
    <row r="61" spans="1:8" x14ac:dyDescent="0.25">
      <c r="B61" s="1"/>
      <c r="C61" s="1"/>
      <c r="D61" s="1"/>
      <c r="E61" s="1"/>
      <c r="F61" s="1"/>
      <c r="G61" s="1"/>
      <c r="H61" s="1"/>
    </row>
    <row r="62" spans="1:8" x14ac:dyDescent="0.25">
      <c r="B62" s="1"/>
      <c r="C62" s="1"/>
      <c r="D62" s="1"/>
      <c r="E62" s="1"/>
      <c r="F62" s="1"/>
      <c r="G62" s="1"/>
      <c r="H62" s="1"/>
    </row>
    <row r="63" spans="1:8" x14ac:dyDescent="0.25">
      <c r="B63" s="19" t="s">
        <v>114</v>
      </c>
      <c r="C63" s="19" t="s">
        <v>289</v>
      </c>
      <c r="D63" s="19"/>
      <c r="E63" s="19" t="s">
        <v>288</v>
      </c>
      <c r="F63" s="19"/>
      <c r="G63" s="19" t="s">
        <v>4</v>
      </c>
      <c r="H63" s="19" t="s">
        <v>5</v>
      </c>
    </row>
    <row r="64" spans="1:8" x14ac:dyDescent="0.25">
      <c r="B64" s="16">
        <v>35</v>
      </c>
      <c r="C64" s="16" t="s">
        <v>0</v>
      </c>
      <c r="D64" s="16">
        <v>6</v>
      </c>
      <c r="E64" s="16" t="s">
        <v>292</v>
      </c>
      <c r="F64" s="16">
        <v>0</v>
      </c>
      <c r="G64" s="78">
        <v>0.45833333333333331</v>
      </c>
      <c r="H64" s="16" t="s">
        <v>10</v>
      </c>
    </row>
    <row r="67" spans="5:5" ht="15.75" x14ac:dyDescent="0.25">
      <c r="E67" s="79" t="s">
        <v>293</v>
      </c>
    </row>
  </sheetData>
  <sortState xmlns:xlrd2="http://schemas.microsoft.com/office/spreadsheetml/2017/richdata2" ref="K25:M60">
    <sortCondition descending="1" ref="M25:M60"/>
  </sortState>
  <phoneticPr fontId="2" type="noConversion"/>
  <pageMargins left="0.7" right="0.7" top="0.75" bottom="0.75" header="0.3" footer="0.3"/>
  <pageSetup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2474F-5DBB-47FA-8505-F0F3251AD69E}">
  <dimension ref="B1:T83"/>
  <sheetViews>
    <sheetView showGridLines="0" workbookViewId="0">
      <selection activeCell="W14" sqref="W14"/>
    </sheetView>
  </sheetViews>
  <sheetFormatPr defaultRowHeight="15" x14ac:dyDescent="0.25"/>
  <cols>
    <col min="3" max="3" width="14" customWidth="1"/>
    <col min="4" max="12" width="9.140625" style="1"/>
    <col min="13" max="13" width="5.7109375" customWidth="1"/>
    <col min="14" max="14" width="5.28515625" style="1" bestFit="1" customWidth="1"/>
    <col min="15" max="15" width="4.7109375" style="1" bestFit="1" customWidth="1"/>
    <col min="16" max="16" width="3.140625" style="1" bestFit="1" customWidth="1"/>
    <col min="17" max="17" width="6.85546875" style="1" bestFit="1" customWidth="1"/>
    <col min="18" max="18" width="3.42578125" style="1" bestFit="1" customWidth="1"/>
    <col min="19" max="19" width="7.140625" style="1" bestFit="1" customWidth="1"/>
    <col min="20" max="20" width="8.140625" style="1" bestFit="1" customWidth="1"/>
  </cols>
  <sheetData>
    <row r="1" spans="2:20" ht="21" x14ac:dyDescent="0.35">
      <c r="H1" s="67" t="s">
        <v>504</v>
      </c>
    </row>
    <row r="3" spans="2:20" x14ac:dyDescent="0.25">
      <c r="D3" s="29" t="s">
        <v>387</v>
      </c>
      <c r="E3" s="29" t="s">
        <v>388</v>
      </c>
      <c r="F3" s="29" t="s">
        <v>389</v>
      </c>
      <c r="G3" s="29" t="s">
        <v>390</v>
      </c>
      <c r="H3" s="29" t="s">
        <v>391</v>
      </c>
      <c r="I3" s="29" t="s">
        <v>392</v>
      </c>
      <c r="J3" s="29" t="s">
        <v>393</v>
      </c>
      <c r="K3" s="29" t="s">
        <v>394</v>
      </c>
      <c r="L3" s="29" t="s">
        <v>395</v>
      </c>
      <c r="M3" s="46"/>
      <c r="N3" s="29" t="s">
        <v>317</v>
      </c>
      <c r="O3" s="29" t="s">
        <v>305</v>
      </c>
      <c r="P3" s="29" t="s">
        <v>314</v>
      </c>
      <c r="Q3" s="29" t="s">
        <v>319</v>
      </c>
      <c r="R3" s="29" t="s">
        <v>315</v>
      </c>
      <c r="S3" s="29" t="s">
        <v>318</v>
      </c>
      <c r="T3" s="29" t="s">
        <v>324</v>
      </c>
    </row>
    <row r="4" spans="2:20" x14ac:dyDescent="0.25">
      <c r="B4" s="84">
        <v>2018</v>
      </c>
      <c r="C4" s="84" t="s">
        <v>255</v>
      </c>
      <c r="D4" s="23" t="s">
        <v>355</v>
      </c>
      <c r="E4" s="23" t="s">
        <v>356</v>
      </c>
      <c r="F4" s="23" t="s">
        <v>357</v>
      </c>
      <c r="G4" s="23" t="s">
        <v>351</v>
      </c>
      <c r="H4" s="27" t="s">
        <v>358</v>
      </c>
      <c r="I4" s="38" t="s">
        <v>307</v>
      </c>
      <c r="J4" s="23" t="s">
        <v>357</v>
      </c>
      <c r="K4" s="23" t="s">
        <v>398</v>
      </c>
      <c r="L4" s="23" t="s">
        <v>346</v>
      </c>
      <c r="M4" s="45"/>
      <c r="N4" s="82">
        <v>7</v>
      </c>
      <c r="O4" s="82">
        <v>1</v>
      </c>
      <c r="P4" s="82">
        <v>47</v>
      </c>
      <c r="Q4" s="83">
        <v>6.7142857142857144</v>
      </c>
      <c r="R4" s="82">
        <v>13</v>
      </c>
      <c r="S4" s="83">
        <v>1.8571428571428572</v>
      </c>
      <c r="T4" s="82">
        <v>34</v>
      </c>
    </row>
    <row r="5" spans="2:20" x14ac:dyDescent="0.25">
      <c r="B5" s="84">
        <v>2022</v>
      </c>
      <c r="C5" s="84" t="s">
        <v>24</v>
      </c>
      <c r="D5" s="23" t="s">
        <v>438</v>
      </c>
      <c r="E5" s="23" t="s">
        <v>441</v>
      </c>
      <c r="F5" s="23" t="s">
        <v>355</v>
      </c>
      <c r="G5" s="38" t="s">
        <v>307</v>
      </c>
      <c r="H5" s="23" t="s">
        <v>347</v>
      </c>
      <c r="I5" s="23" t="s">
        <v>343</v>
      </c>
      <c r="J5" s="38" t="s">
        <v>307</v>
      </c>
      <c r="K5" s="27" t="s">
        <v>363</v>
      </c>
      <c r="L5" s="23" t="s">
        <v>306</v>
      </c>
      <c r="M5" s="45"/>
      <c r="N5" s="82">
        <v>7</v>
      </c>
      <c r="O5" s="82">
        <v>1</v>
      </c>
      <c r="P5" s="82">
        <v>60</v>
      </c>
      <c r="Q5" s="83">
        <v>8.5714285714285712</v>
      </c>
      <c r="R5" s="82">
        <v>31</v>
      </c>
      <c r="S5" s="83">
        <v>4.4285714285714288</v>
      </c>
      <c r="T5" s="82">
        <v>29</v>
      </c>
    </row>
    <row r="6" spans="2:20" x14ac:dyDescent="0.25">
      <c r="B6" s="84">
        <v>2023</v>
      </c>
      <c r="C6" s="84" t="s">
        <v>24</v>
      </c>
      <c r="D6" s="23" t="s">
        <v>359</v>
      </c>
      <c r="E6" s="23" t="s">
        <v>467</v>
      </c>
      <c r="F6" s="25"/>
      <c r="G6" s="23" t="s">
        <v>471</v>
      </c>
      <c r="H6" s="25"/>
      <c r="I6" s="23" t="s">
        <v>377</v>
      </c>
      <c r="J6" s="25"/>
      <c r="K6" s="23" t="s">
        <v>322</v>
      </c>
      <c r="L6" s="23" t="s">
        <v>404</v>
      </c>
      <c r="M6" s="45"/>
      <c r="N6" s="82">
        <v>6</v>
      </c>
      <c r="O6" s="82">
        <v>0</v>
      </c>
      <c r="P6" s="82">
        <v>62</v>
      </c>
      <c r="Q6" s="83">
        <v>10.333333333333334</v>
      </c>
      <c r="R6" s="82">
        <v>4</v>
      </c>
      <c r="S6" s="83">
        <v>0.66666666666666663</v>
      </c>
      <c r="T6" s="82">
        <v>58</v>
      </c>
    </row>
    <row r="7" spans="2:20" x14ac:dyDescent="0.25">
      <c r="B7" s="84">
        <v>2022</v>
      </c>
      <c r="C7" s="84" t="s">
        <v>104</v>
      </c>
      <c r="D7" s="23" t="s">
        <v>320</v>
      </c>
      <c r="E7" s="23" t="s">
        <v>439</v>
      </c>
      <c r="F7" s="27" t="s">
        <v>417</v>
      </c>
      <c r="G7" s="23" t="s">
        <v>385</v>
      </c>
      <c r="H7" s="23" t="s">
        <v>454</v>
      </c>
      <c r="I7" s="25"/>
      <c r="J7" s="23" t="s">
        <v>404</v>
      </c>
      <c r="K7" s="23" t="s">
        <v>459</v>
      </c>
      <c r="L7" s="27" t="s">
        <v>313</v>
      </c>
      <c r="M7" s="45"/>
      <c r="N7" s="82">
        <v>6</v>
      </c>
      <c r="O7" s="82">
        <v>2</v>
      </c>
      <c r="P7" s="82">
        <v>73</v>
      </c>
      <c r="Q7" s="83">
        <v>9.125</v>
      </c>
      <c r="R7" s="82">
        <v>25</v>
      </c>
      <c r="S7" s="83">
        <v>3.125</v>
      </c>
      <c r="T7" s="82">
        <v>48</v>
      </c>
    </row>
    <row r="8" spans="2:20" x14ac:dyDescent="0.25">
      <c r="B8" s="84">
        <v>2019</v>
      </c>
      <c r="C8" s="84" t="s">
        <v>302</v>
      </c>
      <c r="D8" s="23" t="s">
        <v>404</v>
      </c>
      <c r="E8" s="23" t="s">
        <v>322</v>
      </c>
      <c r="F8" s="23" t="s">
        <v>396</v>
      </c>
      <c r="G8" s="38" t="s">
        <v>307</v>
      </c>
      <c r="H8" s="27" t="s">
        <v>426</v>
      </c>
      <c r="I8" s="23" t="s">
        <v>425</v>
      </c>
      <c r="J8" s="23" t="s">
        <v>415</v>
      </c>
      <c r="K8" s="23" t="s">
        <v>361</v>
      </c>
      <c r="L8" s="27" t="s">
        <v>418</v>
      </c>
      <c r="M8" s="45"/>
      <c r="N8" s="82">
        <v>6</v>
      </c>
      <c r="O8" s="82">
        <v>2</v>
      </c>
      <c r="P8" s="82">
        <v>33</v>
      </c>
      <c r="Q8" s="83">
        <v>4.125</v>
      </c>
      <c r="R8" s="82">
        <v>15</v>
      </c>
      <c r="S8" s="83">
        <v>1.875</v>
      </c>
      <c r="T8" s="82">
        <v>18</v>
      </c>
    </row>
    <row r="9" spans="2:20" x14ac:dyDescent="0.25">
      <c r="B9">
        <v>2019</v>
      </c>
      <c r="C9" t="s">
        <v>104</v>
      </c>
      <c r="D9" s="23" t="s">
        <v>309</v>
      </c>
      <c r="E9" s="38" t="s">
        <v>307</v>
      </c>
      <c r="F9" s="23" t="s">
        <v>419</v>
      </c>
      <c r="G9" s="23" t="s">
        <v>423</v>
      </c>
      <c r="H9" s="23" t="s">
        <v>309</v>
      </c>
      <c r="I9" s="23" t="s">
        <v>384</v>
      </c>
      <c r="J9" s="38" t="s">
        <v>307</v>
      </c>
      <c r="K9" s="23" t="s">
        <v>369</v>
      </c>
      <c r="L9" s="23" t="s">
        <v>415</v>
      </c>
      <c r="M9" s="45"/>
      <c r="N9" s="1">
        <v>6</v>
      </c>
      <c r="O9" s="1">
        <v>1</v>
      </c>
      <c r="P9" s="1">
        <v>37</v>
      </c>
      <c r="Q9" s="40">
        <v>5.2857142857142856</v>
      </c>
      <c r="R9" s="1">
        <v>21</v>
      </c>
      <c r="S9" s="1">
        <v>3</v>
      </c>
      <c r="T9" s="1">
        <v>16</v>
      </c>
    </row>
    <row r="10" spans="2:20" x14ac:dyDescent="0.25">
      <c r="B10">
        <v>2018</v>
      </c>
      <c r="C10" t="s">
        <v>112</v>
      </c>
      <c r="D10" s="23" t="s">
        <v>358</v>
      </c>
      <c r="E10" s="23" t="s">
        <v>346</v>
      </c>
      <c r="F10" s="23" t="s">
        <v>306</v>
      </c>
      <c r="G10" s="31" t="s">
        <v>307</v>
      </c>
      <c r="H10" s="23" t="s">
        <v>358</v>
      </c>
      <c r="I10" s="23" t="s">
        <v>385</v>
      </c>
      <c r="J10" s="27" t="s">
        <v>327</v>
      </c>
      <c r="K10" s="31" t="s">
        <v>307</v>
      </c>
      <c r="L10" s="27" t="s">
        <v>386</v>
      </c>
      <c r="M10" s="45"/>
      <c r="N10" s="1">
        <v>5</v>
      </c>
      <c r="O10" s="1">
        <v>2</v>
      </c>
      <c r="P10" s="1">
        <v>34</v>
      </c>
      <c r="Q10" s="40">
        <v>6.8</v>
      </c>
      <c r="R10" s="1">
        <v>14</v>
      </c>
      <c r="S10" s="40">
        <v>2.8</v>
      </c>
      <c r="T10" s="1">
        <v>20</v>
      </c>
    </row>
    <row r="11" spans="2:20" x14ac:dyDescent="0.25">
      <c r="B11">
        <v>2018</v>
      </c>
      <c r="C11" t="s">
        <v>105</v>
      </c>
      <c r="D11" s="35" t="s">
        <v>376</v>
      </c>
      <c r="E11" s="23" t="s">
        <v>343</v>
      </c>
      <c r="F11" s="23" t="s">
        <v>345</v>
      </c>
      <c r="G11" s="23" t="s">
        <v>347</v>
      </c>
      <c r="H11" s="23" t="s">
        <v>336</v>
      </c>
      <c r="I11" s="23" t="s">
        <v>349</v>
      </c>
      <c r="J11" s="38" t="s">
        <v>307</v>
      </c>
      <c r="K11" s="27" t="s">
        <v>350</v>
      </c>
      <c r="L11" s="25"/>
      <c r="M11" s="45"/>
      <c r="N11" s="1">
        <v>5</v>
      </c>
      <c r="O11" s="1">
        <v>2</v>
      </c>
      <c r="P11" s="1">
        <v>42</v>
      </c>
      <c r="Q11" s="1">
        <v>6</v>
      </c>
      <c r="R11" s="1">
        <v>25</v>
      </c>
      <c r="S11" s="40">
        <v>3.5714285714285716</v>
      </c>
      <c r="T11" s="1">
        <v>17</v>
      </c>
    </row>
    <row r="12" spans="2:20" x14ac:dyDescent="0.25">
      <c r="B12">
        <v>2023</v>
      </c>
      <c r="C12" t="s">
        <v>292</v>
      </c>
      <c r="D12" s="27" t="s">
        <v>461</v>
      </c>
      <c r="E12" s="25"/>
      <c r="F12" s="25"/>
      <c r="G12" s="23" t="s">
        <v>343</v>
      </c>
      <c r="H12" s="23" t="s">
        <v>366</v>
      </c>
      <c r="I12" s="23" t="s">
        <v>357</v>
      </c>
      <c r="J12" s="23" t="s">
        <v>329</v>
      </c>
      <c r="K12" s="25"/>
      <c r="L12" s="27" t="s">
        <v>405</v>
      </c>
      <c r="M12" s="45"/>
      <c r="N12" s="1">
        <v>5</v>
      </c>
      <c r="O12" s="1">
        <v>2</v>
      </c>
      <c r="P12" s="1">
        <v>37</v>
      </c>
      <c r="Q12" s="40">
        <v>6.166666666666667</v>
      </c>
      <c r="R12" s="1">
        <v>28</v>
      </c>
      <c r="S12" s="40">
        <v>4.666666666666667</v>
      </c>
      <c r="T12" s="1">
        <v>9</v>
      </c>
    </row>
    <row r="13" spans="2:20" x14ac:dyDescent="0.25">
      <c r="B13">
        <v>2018</v>
      </c>
      <c r="C13" t="s">
        <v>102</v>
      </c>
      <c r="D13" s="23" t="s">
        <v>332</v>
      </c>
      <c r="E13" s="23" t="s">
        <v>334</v>
      </c>
      <c r="F13" s="27" t="s">
        <v>335</v>
      </c>
      <c r="G13" s="23" t="s">
        <v>336</v>
      </c>
      <c r="H13" s="23" t="s">
        <v>322</v>
      </c>
      <c r="I13" s="27" t="s">
        <v>338</v>
      </c>
      <c r="J13" s="25"/>
      <c r="K13" s="25"/>
      <c r="L13" s="25"/>
      <c r="M13" s="45"/>
      <c r="N13" s="1">
        <v>4</v>
      </c>
      <c r="O13" s="1">
        <v>2</v>
      </c>
      <c r="P13" s="1">
        <v>56</v>
      </c>
      <c r="Q13" s="40">
        <v>9.3333333333333339</v>
      </c>
      <c r="R13" s="1">
        <v>27</v>
      </c>
      <c r="S13" s="40">
        <v>4.5</v>
      </c>
      <c r="T13" s="1">
        <v>29</v>
      </c>
    </row>
    <row r="14" spans="2:20" x14ac:dyDescent="0.25">
      <c r="B14" s="84">
        <v>2019</v>
      </c>
      <c r="C14" s="84" t="s">
        <v>24</v>
      </c>
      <c r="D14" s="23" t="s">
        <v>356</v>
      </c>
      <c r="E14" s="23" t="s">
        <v>410</v>
      </c>
      <c r="F14" s="27" t="s">
        <v>420</v>
      </c>
      <c r="G14" s="23" t="s">
        <v>366</v>
      </c>
      <c r="H14" s="23" t="s">
        <v>429</v>
      </c>
      <c r="I14" s="38" t="s">
        <v>307</v>
      </c>
      <c r="J14" s="27" t="s">
        <v>418</v>
      </c>
      <c r="K14" s="25"/>
      <c r="L14" s="25"/>
      <c r="M14" s="45"/>
      <c r="N14" s="82">
        <v>4</v>
      </c>
      <c r="O14" s="82">
        <v>2</v>
      </c>
      <c r="P14" s="82">
        <v>39</v>
      </c>
      <c r="Q14" s="83">
        <v>6.5</v>
      </c>
      <c r="R14" s="82">
        <v>13</v>
      </c>
      <c r="S14" s="83">
        <v>2.1666666666666665</v>
      </c>
      <c r="T14" s="82">
        <v>26</v>
      </c>
    </row>
    <row r="15" spans="2:20" x14ac:dyDescent="0.25">
      <c r="B15" s="84">
        <v>2019</v>
      </c>
      <c r="C15" s="84" t="s">
        <v>105</v>
      </c>
      <c r="D15" s="23" t="s">
        <v>409</v>
      </c>
      <c r="E15" s="23" t="s">
        <v>306</v>
      </c>
      <c r="F15" s="23" t="s">
        <v>422</v>
      </c>
      <c r="G15" s="27" t="s">
        <v>427</v>
      </c>
      <c r="H15" s="23" t="s">
        <v>309</v>
      </c>
      <c r="I15" s="27" t="s">
        <v>428</v>
      </c>
      <c r="J15" s="25"/>
      <c r="K15" s="25"/>
      <c r="L15" s="25"/>
      <c r="M15" s="45"/>
      <c r="N15" s="82">
        <v>4</v>
      </c>
      <c r="O15" s="82">
        <v>2</v>
      </c>
      <c r="P15" s="82">
        <v>48</v>
      </c>
      <c r="Q15" s="82">
        <v>8</v>
      </c>
      <c r="R15" s="82">
        <v>30</v>
      </c>
      <c r="S15" s="82">
        <v>5</v>
      </c>
      <c r="T15" s="82">
        <v>18</v>
      </c>
    </row>
    <row r="16" spans="2:20" x14ac:dyDescent="0.25">
      <c r="B16" s="84">
        <v>2023</v>
      </c>
      <c r="C16" s="84" t="s">
        <v>104</v>
      </c>
      <c r="D16" s="38" t="s">
        <v>307</v>
      </c>
      <c r="E16" s="23" t="s">
        <v>423</v>
      </c>
      <c r="F16" s="25"/>
      <c r="G16" s="23" t="s">
        <v>444</v>
      </c>
      <c r="H16" s="23" t="s">
        <v>343</v>
      </c>
      <c r="I16" s="27" t="s">
        <v>380</v>
      </c>
      <c r="J16" s="23" t="s">
        <v>333</v>
      </c>
      <c r="K16" s="27" t="s">
        <v>323</v>
      </c>
      <c r="L16" s="25"/>
      <c r="M16" s="45"/>
      <c r="N16" s="82">
        <v>4</v>
      </c>
      <c r="O16" s="82">
        <v>2</v>
      </c>
      <c r="P16" s="82">
        <v>38</v>
      </c>
      <c r="Q16" s="83">
        <v>6.333333333333333</v>
      </c>
      <c r="R16" s="82">
        <v>25</v>
      </c>
      <c r="S16" s="83">
        <v>4.166666666666667</v>
      </c>
      <c r="T16" s="82">
        <v>13</v>
      </c>
    </row>
    <row r="17" spans="2:20" x14ac:dyDescent="0.25">
      <c r="B17" s="84">
        <v>2022</v>
      </c>
      <c r="C17" s="84" t="s">
        <v>176</v>
      </c>
      <c r="D17" s="23" t="s">
        <v>412</v>
      </c>
      <c r="E17" s="23" t="s">
        <v>344</v>
      </c>
      <c r="F17" s="31" t="s">
        <v>307</v>
      </c>
      <c r="G17" s="23" t="s">
        <v>306</v>
      </c>
      <c r="H17" s="27" t="s">
        <v>331</v>
      </c>
      <c r="I17" s="23" t="s">
        <v>406</v>
      </c>
      <c r="J17" s="27" t="s">
        <v>405</v>
      </c>
      <c r="K17" s="25"/>
      <c r="L17" s="25"/>
      <c r="M17" s="45"/>
      <c r="N17" s="82">
        <v>4</v>
      </c>
      <c r="O17" s="82">
        <v>2</v>
      </c>
      <c r="P17" s="82">
        <v>31</v>
      </c>
      <c r="Q17" s="83">
        <v>6.2</v>
      </c>
      <c r="R17" s="82">
        <v>31</v>
      </c>
      <c r="S17" s="83">
        <v>5.166666666666667</v>
      </c>
      <c r="T17" s="82">
        <v>0</v>
      </c>
    </row>
    <row r="18" spans="2:20" x14ac:dyDescent="0.25">
      <c r="B18" s="84">
        <v>2022</v>
      </c>
      <c r="C18" s="84" t="s">
        <v>292</v>
      </c>
      <c r="D18" s="23" t="s">
        <v>355</v>
      </c>
      <c r="E18" s="27" t="s">
        <v>403</v>
      </c>
      <c r="F18" s="23" t="s">
        <v>425</v>
      </c>
      <c r="G18" s="23" t="s">
        <v>456</v>
      </c>
      <c r="H18" s="31" t="s">
        <v>307</v>
      </c>
      <c r="I18" s="27" t="s">
        <v>354</v>
      </c>
      <c r="J18" s="25"/>
      <c r="K18" s="25"/>
      <c r="L18" s="25"/>
      <c r="M18" s="45"/>
      <c r="N18" s="82">
        <v>3</v>
      </c>
      <c r="O18" s="82">
        <v>2</v>
      </c>
      <c r="P18" s="82">
        <v>37</v>
      </c>
      <c r="Q18" s="83">
        <v>7.4</v>
      </c>
      <c r="R18" s="82">
        <v>20</v>
      </c>
      <c r="S18" s="82">
        <v>4</v>
      </c>
      <c r="T18" s="82">
        <v>17</v>
      </c>
    </row>
    <row r="19" spans="2:20" x14ac:dyDescent="0.25">
      <c r="B19">
        <v>2019</v>
      </c>
      <c r="C19" t="s">
        <v>255</v>
      </c>
      <c r="D19" s="23" t="s">
        <v>402</v>
      </c>
      <c r="E19" s="23" t="s">
        <v>384</v>
      </c>
      <c r="F19" s="27" t="s">
        <v>414</v>
      </c>
      <c r="G19" s="23" t="s">
        <v>369</v>
      </c>
      <c r="H19" s="27" t="s">
        <v>335</v>
      </c>
      <c r="I19" s="25"/>
      <c r="J19" s="25"/>
      <c r="K19" s="25"/>
      <c r="L19" s="25"/>
      <c r="M19" s="45"/>
      <c r="N19" s="1">
        <v>3</v>
      </c>
      <c r="O19" s="1">
        <v>2</v>
      </c>
      <c r="P19" s="1">
        <v>25</v>
      </c>
      <c r="Q19" s="1">
        <v>5</v>
      </c>
      <c r="R19" s="1">
        <v>15</v>
      </c>
      <c r="S19" s="1">
        <v>3</v>
      </c>
      <c r="T19" s="1">
        <v>10</v>
      </c>
    </row>
    <row r="20" spans="2:20" x14ac:dyDescent="0.25">
      <c r="B20">
        <v>2023</v>
      </c>
      <c r="C20" t="s">
        <v>298</v>
      </c>
      <c r="D20" s="23" t="s">
        <v>449</v>
      </c>
      <c r="E20" s="23" t="s">
        <v>465</v>
      </c>
      <c r="F20" s="25"/>
      <c r="G20" s="25"/>
      <c r="H20" s="27" t="s">
        <v>354</v>
      </c>
      <c r="I20" s="23" t="s">
        <v>439</v>
      </c>
      <c r="J20" s="27" t="s">
        <v>326</v>
      </c>
      <c r="K20" s="25"/>
      <c r="L20" s="25"/>
      <c r="M20" s="45"/>
      <c r="N20" s="1">
        <v>3</v>
      </c>
      <c r="O20" s="1">
        <v>2</v>
      </c>
      <c r="P20" s="1">
        <v>41</v>
      </c>
      <c r="Q20" s="40">
        <v>8.1999999999999993</v>
      </c>
      <c r="R20" s="1">
        <v>34</v>
      </c>
      <c r="S20" s="40">
        <v>6.8</v>
      </c>
      <c r="T20" s="1">
        <v>7</v>
      </c>
    </row>
    <row r="21" spans="2:20" x14ac:dyDescent="0.25">
      <c r="B21">
        <v>2018</v>
      </c>
      <c r="C21" t="s">
        <v>292</v>
      </c>
      <c r="D21" s="23" t="s">
        <v>368</v>
      </c>
      <c r="E21" s="23" t="s">
        <v>369</v>
      </c>
      <c r="F21" s="27" t="s">
        <v>327</v>
      </c>
      <c r="G21" s="23" t="s">
        <v>370</v>
      </c>
      <c r="H21" s="27" t="s">
        <v>371</v>
      </c>
      <c r="I21" s="25"/>
      <c r="J21" s="25"/>
      <c r="K21" s="25"/>
      <c r="L21" s="25"/>
      <c r="M21" s="45"/>
      <c r="N21" s="1">
        <v>3</v>
      </c>
      <c r="O21" s="1">
        <v>2</v>
      </c>
      <c r="P21" s="1">
        <v>22</v>
      </c>
      <c r="Q21" s="40">
        <v>4.4000000000000004</v>
      </c>
      <c r="R21" s="1">
        <v>15</v>
      </c>
      <c r="S21" s="1">
        <v>3</v>
      </c>
      <c r="T21" s="1">
        <v>7</v>
      </c>
    </row>
    <row r="22" spans="2:20" x14ac:dyDescent="0.25">
      <c r="B22">
        <v>2019</v>
      </c>
      <c r="C22" t="s">
        <v>296</v>
      </c>
      <c r="D22" s="23" t="s">
        <v>344</v>
      </c>
      <c r="E22" s="27" t="s">
        <v>413</v>
      </c>
      <c r="F22" s="23" t="s">
        <v>366</v>
      </c>
      <c r="G22" s="23" t="s">
        <v>425</v>
      </c>
      <c r="H22" s="27" t="s">
        <v>430</v>
      </c>
      <c r="I22" s="25"/>
      <c r="J22" s="25"/>
      <c r="K22" s="25"/>
      <c r="L22" s="25"/>
      <c r="M22" s="45"/>
      <c r="N22" s="1">
        <v>3</v>
      </c>
      <c r="O22" s="1">
        <v>2</v>
      </c>
      <c r="P22" s="1">
        <v>26</v>
      </c>
      <c r="Q22" s="40">
        <v>5.2</v>
      </c>
      <c r="R22" s="1">
        <v>20</v>
      </c>
      <c r="S22" s="1">
        <v>4</v>
      </c>
      <c r="T22" s="1">
        <v>6</v>
      </c>
    </row>
    <row r="23" spans="2:20" x14ac:dyDescent="0.25">
      <c r="B23">
        <v>2022</v>
      </c>
      <c r="C23" t="s">
        <v>177</v>
      </c>
      <c r="D23" s="35" t="s">
        <v>407</v>
      </c>
      <c r="E23" s="31" t="s">
        <v>307</v>
      </c>
      <c r="F23" s="23" t="s">
        <v>419</v>
      </c>
      <c r="G23" s="23" t="s">
        <v>356</v>
      </c>
      <c r="H23" s="23" t="s">
        <v>442</v>
      </c>
      <c r="I23" s="27" t="s">
        <v>407</v>
      </c>
      <c r="J23" s="25"/>
      <c r="K23" s="25"/>
      <c r="L23" s="25"/>
      <c r="M23" s="45"/>
      <c r="N23" s="1">
        <v>3</v>
      </c>
      <c r="O23" s="1">
        <v>2</v>
      </c>
      <c r="P23" s="1">
        <v>29</v>
      </c>
      <c r="Q23" s="40">
        <v>5.8</v>
      </c>
      <c r="R23" s="1">
        <v>24</v>
      </c>
      <c r="S23" s="40">
        <v>4.8</v>
      </c>
      <c r="T23" s="1">
        <v>5</v>
      </c>
    </row>
    <row r="24" spans="2:20" x14ac:dyDescent="0.25">
      <c r="B24" s="84">
        <v>2019</v>
      </c>
      <c r="C24" s="84" t="s">
        <v>102</v>
      </c>
      <c r="D24" s="27" t="s">
        <v>401</v>
      </c>
      <c r="E24" s="23" t="s">
        <v>412</v>
      </c>
      <c r="F24" s="23" t="s">
        <v>415</v>
      </c>
      <c r="G24" s="23" t="s">
        <v>337</v>
      </c>
      <c r="H24" s="31" t="s">
        <v>307</v>
      </c>
      <c r="I24" s="27" t="s">
        <v>413</v>
      </c>
      <c r="J24" s="25"/>
      <c r="K24" s="25"/>
      <c r="L24" s="25"/>
      <c r="M24" s="45"/>
      <c r="N24" s="82">
        <v>3</v>
      </c>
      <c r="O24" s="82">
        <v>2</v>
      </c>
      <c r="P24" s="82">
        <v>15</v>
      </c>
      <c r="Q24" s="82">
        <v>3</v>
      </c>
      <c r="R24" s="82">
        <v>21</v>
      </c>
      <c r="S24" s="83">
        <v>4.2</v>
      </c>
      <c r="T24" s="82">
        <v>-6</v>
      </c>
    </row>
    <row r="25" spans="2:20" x14ac:dyDescent="0.25">
      <c r="B25" s="84">
        <v>2018</v>
      </c>
      <c r="C25" s="84" t="s">
        <v>196</v>
      </c>
      <c r="D25" s="23" t="s">
        <v>306</v>
      </c>
      <c r="E25" s="31" t="s">
        <v>307</v>
      </c>
      <c r="F25" s="22" t="s">
        <v>309</v>
      </c>
      <c r="G25" s="27" t="s">
        <v>310</v>
      </c>
      <c r="H25" s="23" t="s">
        <v>311</v>
      </c>
      <c r="I25" s="27" t="s">
        <v>312</v>
      </c>
      <c r="J25" s="25"/>
      <c r="K25" s="25"/>
      <c r="L25" s="25"/>
      <c r="M25" s="45"/>
      <c r="N25" s="82">
        <v>3</v>
      </c>
      <c r="O25" s="82">
        <v>2</v>
      </c>
      <c r="P25" s="82">
        <v>27</v>
      </c>
      <c r="Q25" s="83">
        <v>5.4</v>
      </c>
      <c r="R25" s="82">
        <v>33</v>
      </c>
      <c r="S25" s="83">
        <v>6.6</v>
      </c>
      <c r="T25" s="82">
        <v>-6</v>
      </c>
    </row>
    <row r="26" spans="2:20" x14ac:dyDescent="0.25">
      <c r="B26" s="84">
        <v>2018</v>
      </c>
      <c r="C26" s="84" t="s">
        <v>176</v>
      </c>
      <c r="D26" s="23" t="s">
        <v>320</v>
      </c>
      <c r="E26" s="27" t="s">
        <v>321</v>
      </c>
      <c r="F26" s="23" t="s">
        <v>332</v>
      </c>
      <c r="G26" s="23" t="s">
        <v>309</v>
      </c>
      <c r="H26" s="27" t="s">
        <v>323</v>
      </c>
      <c r="I26" s="25"/>
      <c r="J26" s="25"/>
      <c r="K26" s="25"/>
      <c r="L26" s="25"/>
      <c r="M26" s="45"/>
      <c r="N26" s="82">
        <v>3</v>
      </c>
      <c r="O26" s="82">
        <v>2</v>
      </c>
      <c r="P26" s="82">
        <v>24</v>
      </c>
      <c r="Q26" s="83">
        <v>8</v>
      </c>
      <c r="R26" s="82">
        <v>33</v>
      </c>
      <c r="S26" s="83">
        <v>6.6</v>
      </c>
      <c r="T26" s="82">
        <v>-9</v>
      </c>
    </row>
    <row r="27" spans="2:20" x14ac:dyDescent="0.25">
      <c r="B27" s="84">
        <v>2023</v>
      </c>
      <c r="C27" s="84" t="s">
        <v>295</v>
      </c>
      <c r="D27" s="23" t="s">
        <v>337</v>
      </c>
      <c r="E27" s="23" t="s">
        <v>425</v>
      </c>
      <c r="F27" s="25"/>
      <c r="G27" s="27" t="s">
        <v>472</v>
      </c>
      <c r="H27" s="23" t="s">
        <v>473</v>
      </c>
      <c r="I27" s="27" t="s">
        <v>440</v>
      </c>
      <c r="J27" s="25"/>
      <c r="K27" s="25"/>
      <c r="L27" s="25"/>
      <c r="M27" s="45"/>
      <c r="N27" s="82">
        <v>3</v>
      </c>
      <c r="O27" s="82">
        <v>2</v>
      </c>
      <c r="P27" s="82">
        <v>32</v>
      </c>
      <c r="Q27" s="83">
        <v>6.4</v>
      </c>
      <c r="R27" s="82">
        <v>43</v>
      </c>
      <c r="S27" s="83">
        <v>8.6</v>
      </c>
      <c r="T27" s="82">
        <v>-11</v>
      </c>
    </row>
    <row r="28" spans="2:20" x14ac:dyDescent="0.25">
      <c r="B28" s="84">
        <v>2018</v>
      </c>
      <c r="C28" s="84" t="s">
        <v>104</v>
      </c>
      <c r="D28" s="27" t="s">
        <v>365</v>
      </c>
      <c r="E28" s="23" t="s">
        <v>333</v>
      </c>
      <c r="F28" s="23" t="s">
        <v>348</v>
      </c>
      <c r="G28" s="38" t="s">
        <v>307</v>
      </c>
      <c r="H28" s="27" t="s">
        <v>367</v>
      </c>
      <c r="I28" s="25"/>
      <c r="J28" s="25"/>
      <c r="K28" s="25"/>
      <c r="L28" s="25"/>
      <c r="M28" s="45"/>
      <c r="N28" s="82">
        <v>2</v>
      </c>
      <c r="O28" s="82">
        <v>2</v>
      </c>
      <c r="P28" s="82">
        <v>30</v>
      </c>
      <c r="Q28" s="83">
        <v>7.5</v>
      </c>
      <c r="R28" s="82">
        <v>10</v>
      </c>
      <c r="S28" s="83">
        <v>2.5</v>
      </c>
      <c r="T28" s="82">
        <v>20</v>
      </c>
    </row>
    <row r="29" spans="2:20" x14ac:dyDescent="0.25">
      <c r="B29">
        <v>2023</v>
      </c>
      <c r="C29" t="s">
        <v>176</v>
      </c>
      <c r="D29" s="23" t="s">
        <v>322</v>
      </c>
      <c r="E29" s="23" t="s">
        <v>332</v>
      </c>
      <c r="F29" s="25"/>
      <c r="G29" s="27" t="s">
        <v>470</v>
      </c>
      <c r="H29" s="27" t="s">
        <v>474</v>
      </c>
      <c r="I29" s="25"/>
      <c r="J29" s="25"/>
      <c r="K29" s="25"/>
      <c r="L29" s="25"/>
      <c r="M29" s="45"/>
      <c r="N29" s="1">
        <v>2</v>
      </c>
      <c r="O29" s="1">
        <v>2</v>
      </c>
      <c r="P29" s="1">
        <v>40</v>
      </c>
      <c r="Q29" s="1">
        <v>10</v>
      </c>
      <c r="R29" s="1">
        <v>27</v>
      </c>
      <c r="S29" s="40">
        <v>6.75</v>
      </c>
      <c r="T29" s="1">
        <v>13</v>
      </c>
    </row>
    <row r="30" spans="2:20" x14ac:dyDescent="0.25">
      <c r="B30">
        <v>2018</v>
      </c>
      <c r="C30" t="s">
        <v>302</v>
      </c>
      <c r="D30" s="23" t="s">
        <v>377</v>
      </c>
      <c r="E30" s="35" t="s">
        <v>386</v>
      </c>
      <c r="F30" s="23" t="s">
        <v>343</v>
      </c>
      <c r="G30" s="27" t="s">
        <v>379</v>
      </c>
      <c r="H30" s="25"/>
      <c r="I30" s="25"/>
      <c r="J30" s="25"/>
      <c r="K30" s="25"/>
      <c r="L30" s="25"/>
      <c r="M30" s="45"/>
      <c r="N30" s="1">
        <v>2</v>
      </c>
      <c r="O30" s="1">
        <v>2</v>
      </c>
      <c r="P30" s="1">
        <v>21</v>
      </c>
      <c r="Q30" s="40">
        <v>5.25</v>
      </c>
      <c r="R30" s="1">
        <v>13</v>
      </c>
      <c r="S30" s="40">
        <v>3.25</v>
      </c>
      <c r="T30" s="1">
        <v>8</v>
      </c>
    </row>
    <row r="31" spans="2:20" x14ac:dyDescent="0.25">
      <c r="B31">
        <v>2018</v>
      </c>
      <c r="C31" t="s">
        <v>296</v>
      </c>
      <c r="D31" s="23" t="s">
        <v>360</v>
      </c>
      <c r="E31" s="27" t="s">
        <v>361</v>
      </c>
      <c r="F31" s="23" t="s">
        <v>337</v>
      </c>
      <c r="G31" s="27" t="s">
        <v>335</v>
      </c>
      <c r="H31" s="25"/>
      <c r="I31" s="25"/>
      <c r="J31" s="25"/>
      <c r="K31" s="25"/>
      <c r="L31" s="25"/>
      <c r="M31" s="45"/>
      <c r="N31" s="1">
        <v>2</v>
      </c>
      <c r="O31" s="1">
        <v>2</v>
      </c>
      <c r="P31" s="1">
        <v>30</v>
      </c>
      <c r="Q31" s="40">
        <v>7.5</v>
      </c>
      <c r="R31" s="1">
        <v>23</v>
      </c>
      <c r="S31" s="40">
        <v>5.75</v>
      </c>
      <c r="T31" s="1">
        <v>7</v>
      </c>
    </row>
    <row r="32" spans="2:20" x14ac:dyDescent="0.25">
      <c r="B32">
        <v>2019</v>
      </c>
      <c r="C32" t="s">
        <v>197</v>
      </c>
      <c r="D32" s="27" t="s">
        <v>376</v>
      </c>
      <c r="E32" s="23" t="s">
        <v>333</v>
      </c>
      <c r="F32" s="23" t="s">
        <v>357</v>
      </c>
      <c r="G32" s="27" t="s">
        <v>397</v>
      </c>
      <c r="H32" s="25"/>
      <c r="I32" s="25"/>
      <c r="J32" s="25"/>
      <c r="K32" s="25"/>
      <c r="L32" s="25"/>
      <c r="M32" s="45"/>
      <c r="N32" s="1">
        <v>2</v>
      </c>
      <c r="O32" s="1">
        <v>2</v>
      </c>
      <c r="P32" s="1">
        <v>21</v>
      </c>
      <c r="Q32" s="40">
        <v>5.25</v>
      </c>
      <c r="R32" s="1">
        <v>15</v>
      </c>
      <c r="S32" s="40">
        <v>3.75</v>
      </c>
      <c r="T32" s="1">
        <v>6</v>
      </c>
    </row>
    <row r="33" spans="2:20" x14ac:dyDescent="0.25">
      <c r="B33">
        <v>2018</v>
      </c>
      <c r="C33" t="s">
        <v>300</v>
      </c>
      <c r="D33" s="23" t="s">
        <v>339</v>
      </c>
      <c r="E33" s="23" t="s">
        <v>343</v>
      </c>
      <c r="F33" s="35" t="s">
        <v>313</v>
      </c>
      <c r="G33" s="27" t="s">
        <v>375</v>
      </c>
      <c r="H33" s="25"/>
      <c r="I33" s="25"/>
      <c r="J33" s="25"/>
      <c r="K33" s="25"/>
      <c r="L33" s="25"/>
      <c r="M33" s="45"/>
      <c r="N33" s="1">
        <v>2</v>
      </c>
      <c r="O33" s="1">
        <v>2</v>
      </c>
      <c r="P33" s="1">
        <v>20</v>
      </c>
      <c r="Q33" s="1">
        <v>5</v>
      </c>
      <c r="R33" s="1">
        <v>18</v>
      </c>
      <c r="S33" s="40">
        <v>4.5</v>
      </c>
      <c r="T33" s="1">
        <v>2</v>
      </c>
    </row>
    <row r="34" spans="2:20" x14ac:dyDescent="0.25">
      <c r="B34" s="84">
        <v>2023</v>
      </c>
      <c r="C34" s="84" t="s">
        <v>105</v>
      </c>
      <c r="D34" s="23" t="s">
        <v>396</v>
      </c>
      <c r="E34" s="27" t="s">
        <v>464</v>
      </c>
      <c r="F34" s="25"/>
      <c r="G34" s="23" t="s">
        <v>339</v>
      </c>
      <c r="H34" s="27" t="s">
        <v>450</v>
      </c>
      <c r="I34" s="25"/>
      <c r="J34" s="25"/>
      <c r="K34" s="25"/>
      <c r="L34" s="25"/>
      <c r="M34" s="45"/>
      <c r="N34" s="82">
        <v>2</v>
      </c>
      <c r="O34" s="82">
        <v>2</v>
      </c>
      <c r="P34" s="82">
        <v>22</v>
      </c>
      <c r="Q34" s="83">
        <v>5.5</v>
      </c>
      <c r="R34" s="82">
        <v>22</v>
      </c>
      <c r="S34" s="83">
        <v>5.5</v>
      </c>
      <c r="T34" s="82">
        <v>0</v>
      </c>
    </row>
    <row r="35" spans="2:20" x14ac:dyDescent="0.25">
      <c r="B35" s="84">
        <v>2022</v>
      </c>
      <c r="C35" s="84" t="s">
        <v>302</v>
      </c>
      <c r="D35" s="23" t="s">
        <v>357</v>
      </c>
      <c r="E35" s="27" t="s">
        <v>378</v>
      </c>
      <c r="F35" s="23" t="s">
        <v>343</v>
      </c>
      <c r="G35" s="27" t="s">
        <v>457</v>
      </c>
      <c r="H35" s="25"/>
      <c r="I35" s="25"/>
      <c r="J35" s="25"/>
      <c r="K35" s="25"/>
      <c r="L35" s="25"/>
      <c r="M35" s="45"/>
      <c r="N35" s="82">
        <v>2</v>
      </c>
      <c r="O35" s="82">
        <v>2</v>
      </c>
      <c r="P35" s="82">
        <v>17</v>
      </c>
      <c r="Q35" s="83">
        <v>4.25</v>
      </c>
      <c r="R35" s="82">
        <v>17</v>
      </c>
      <c r="S35" s="83">
        <v>4.25</v>
      </c>
      <c r="T35" s="82">
        <v>0</v>
      </c>
    </row>
    <row r="36" spans="2:20" x14ac:dyDescent="0.25">
      <c r="B36" s="84">
        <v>2023</v>
      </c>
      <c r="C36" s="84" t="s">
        <v>17</v>
      </c>
      <c r="D36" s="23" t="s">
        <v>330</v>
      </c>
      <c r="E36" s="27" t="s">
        <v>427</v>
      </c>
      <c r="F36" s="25"/>
      <c r="G36" s="23" t="s">
        <v>434</v>
      </c>
      <c r="H36" s="27" t="s">
        <v>382</v>
      </c>
      <c r="I36" s="25"/>
      <c r="J36" s="25"/>
      <c r="K36" s="25"/>
      <c r="L36" s="25"/>
      <c r="M36" s="45"/>
      <c r="N36" s="82">
        <v>2</v>
      </c>
      <c r="O36" s="82">
        <v>2</v>
      </c>
      <c r="P36" s="82">
        <v>27</v>
      </c>
      <c r="Q36" s="83">
        <v>6.75</v>
      </c>
      <c r="R36" s="82">
        <v>31</v>
      </c>
      <c r="S36" s="83">
        <v>7.75</v>
      </c>
      <c r="T36" s="82">
        <v>-4</v>
      </c>
    </row>
    <row r="37" spans="2:20" x14ac:dyDescent="0.25">
      <c r="B37" s="84">
        <v>2022</v>
      </c>
      <c r="C37" s="84" t="s">
        <v>102</v>
      </c>
      <c r="D37" s="27" t="s">
        <v>354</v>
      </c>
      <c r="E37" s="25"/>
      <c r="F37" s="23" t="s">
        <v>343</v>
      </c>
      <c r="G37" s="23" t="s">
        <v>449</v>
      </c>
      <c r="H37" s="27" t="s">
        <v>452</v>
      </c>
      <c r="I37" s="25"/>
      <c r="J37" s="25"/>
      <c r="K37" s="25"/>
      <c r="L37" s="25"/>
      <c r="M37" s="45"/>
      <c r="N37" s="82">
        <v>2</v>
      </c>
      <c r="O37" s="82">
        <v>2</v>
      </c>
      <c r="P37" s="82">
        <v>18</v>
      </c>
      <c r="Q37" s="83">
        <v>4.5</v>
      </c>
      <c r="R37" s="82">
        <v>25</v>
      </c>
      <c r="S37" s="83">
        <v>6.25</v>
      </c>
      <c r="T37" s="82">
        <v>-7</v>
      </c>
    </row>
    <row r="38" spans="2:20" x14ac:dyDescent="0.25">
      <c r="B38" s="84">
        <v>2023</v>
      </c>
      <c r="C38" s="84" t="s">
        <v>302</v>
      </c>
      <c r="D38" s="23" t="s">
        <v>463</v>
      </c>
      <c r="E38" s="27" t="s">
        <v>428</v>
      </c>
      <c r="F38" s="25"/>
      <c r="G38" s="23" t="s">
        <v>404</v>
      </c>
      <c r="H38" s="23" t="s">
        <v>449</v>
      </c>
      <c r="I38" s="25"/>
      <c r="J38" s="27" t="s">
        <v>364</v>
      </c>
      <c r="K38" s="25"/>
      <c r="L38" s="25"/>
      <c r="M38" s="45"/>
      <c r="N38" s="82">
        <v>2</v>
      </c>
      <c r="O38" s="82">
        <v>2</v>
      </c>
      <c r="P38" s="82">
        <v>26</v>
      </c>
      <c r="Q38" s="83">
        <v>5.2</v>
      </c>
      <c r="R38" s="82">
        <v>33</v>
      </c>
      <c r="S38" s="83">
        <v>6.6</v>
      </c>
      <c r="T38" s="82">
        <v>-7</v>
      </c>
    </row>
    <row r="39" spans="2:20" x14ac:dyDescent="0.25">
      <c r="B39">
        <v>2019</v>
      </c>
      <c r="C39" t="s">
        <v>304</v>
      </c>
      <c r="D39" s="23" t="s">
        <v>406</v>
      </c>
      <c r="E39" s="27" t="s">
        <v>316</v>
      </c>
      <c r="F39" s="23" t="s">
        <v>396</v>
      </c>
      <c r="G39" s="27" t="s">
        <v>382</v>
      </c>
      <c r="H39" s="25"/>
      <c r="I39" s="25"/>
      <c r="J39" s="25"/>
      <c r="K39" s="25"/>
      <c r="L39" s="25"/>
      <c r="M39" s="45"/>
      <c r="N39" s="1">
        <v>2</v>
      </c>
      <c r="O39" s="1">
        <v>2</v>
      </c>
      <c r="P39" s="1">
        <v>12</v>
      </c>
      <c r="Q39" s="1">
        <v>3</v>
      </c>
      <c r="R39" s="1">
        <v>20</v>
      </c>
      <c r="S39" s="1">
        <v>5</v>
      </c>
      <c r="T39" s="1">
        <v>-8</v>
      </c>
    </row>
    <row r="40" spans="2:20" x14ac:dyDescent="0.25">
      <c r="B40">
        <v>2023</v>
      </c>
      <c r="C40" t="s">
        <v>300</v>
      </c>
      <c r="D40" s="27" t="s">
        <v>462</v>
      </c>
      <c r="E40" s="25"/>
      <c r="F40" s="23" t="s">
        <v>456</v>
      </c>
      <c r="G40" s="23" t="s">
        <v>384</v>
      </c>
      <c r="H40" s="25"/>
      <c r="I40" s="27" t="s">
        <v>327</v>
      </c>
      <c r="J40" s="25"/>
      <c r="K40" s="25"/>
      <c r="L40" s="25"/>
      <c r="M40" s="45"/>
      <c r="N40" s="1">
        <v>2</v>
      </c>
      <c r="O40" s="1">
        <v>2</v>
      </c>
      <c r="P40" s="1">
        <v>16</v>
      </c>
      <c r="Q40" s="40">
        <v>4</v>
      </c>
      <c r="R40" s="1">
        <v>25</v>
      </c>
      <c r="S40" s="40">
        <v>6.25</v>
      </c>
      <c r="T40" s="1">
        <v>-9</v>
      </c>
    </row>
    <row r="41" spans="2:20" x14ac:dyDescent="0.25">
      <c r="B41">
        <v>2019</v>
      </c>
      <c r="C41" t="s">
        <v>292</v>
      </c>
      <c r="D41" s="23" t="s">
        <v>357</v>
      </c>
      <c r="E41" s="23" t="s">
        <v>345</v>
      </c>
      <c r="F41" s="27" t="s">
        <v>421</v>
      </c>
      <c r="G41" s="27" t="s">
        <v>361</v>
      </c>
      <c r="H41" s="25"/>
      <c r="I41" s="25"/>
      <c r="J41" s="25"/>
      <c r="K41" s="25"/>
      <c r="L41" s="25"/>
      <c r="M41" s="45"/>
      <c r="N41" s="1">
        <v>2</v>
      </c>
      <c r="O41" s="1">
        <v>2</v>
      </c>
      <c r="P41" s="1">
        <v>14</v>
      </c>
      <c r="Q41" s="40">
        <v>3.5</v>
      </c>
      <c r="R41" s="1">
        <v>23</v>
      </c>
      <c r="S41" s="40">
        <v>5.75</v>
      </c>
      <c r="T41" s="1">
        <v>-9</v>
      </c>
    </row>
    <row r="42" spans="2:20" x14ac:dyDescent="0.25">
      <c r="B42">
        <v>2022</v>
      </c>
      <c r="C42" t="s">
        <v>399</v>
      </c>
      <c r="D42" s="23" t="s">
        <v>406</v>
      </c>
      <c r="E42" s="31" t="s">
        <v>307</v>
      </c>
      <c r="F42" s="23" t="s">
        <v>412</v>
      </c>
      <c r="G42" s="27" t="s">
        <v>313</v>
      </c>
      <c r="H42" s="27" t="s">
        <v>455</v>
      </c>
      <c r="I42" s="25"/>
      <c r="J42" s="25"/>
      <c r="K42" s="25"/>
      <c r="L42" s="25"/>
      <c r="M42" s="45"/>
      <c r="N42" s="1">
        <v>2</v>
      </c>
      <c r="O42" s="1">
        <v>2</v>
      </c>
      <c r="P42" s="1">
        <v>17</v>
      </c>
      <c r="Q42" s="40">
        <v>4.25</v>
      </c>
      <c r="R42" s="1">
        <v>28</v>
      </c>
      <c r="S42" s="40">
        <v>7</v>
      </c>
      <c r="T42" s="1">
        <v>-11</v>
      </c>
    </row>
    <row r="43" spans="2:20" x14ac:dyDescent="0.25">
      <c r="B43">
        <v>2022</v>
      </c>
      <c r="C43" t="s">
        <v>294</v>
      </c>
      <c r="D43" s="23" t="s">
        <v>437</v>
      </c>
      <c r="E43" s="23" t="s">
        <v>441</v>
      </c>
      <c r="F43" s="27" t="s">
        <v>352</v>
      </c>
      <c r="G43" s="27" t="s">
        <v>312</v>
      </c>
      <c r="H43" s="25"/>
      <c r="I43" s="25"/>
      <c r="J43" s="25"/>
      <c r="K43" s="25"/>
      <c r="L43" s="25"/>
      <c r="M43" s="45"/>
      <c r="N43" s="1">
        <v>2</v>
      </c>
      <c r="O43" s="1">
        <v>2</v>
      </c>
      <c r="P43" s="1">
        <v>17</v>
      </c>
      <c r="Q43" s="40">
        <v>4.25</v>
      </c>
      <c r="R43" s="1">
        <v>37</v>
      </c>
      <c r="S43" s="40">
        <v>9.25</v>
      </c>
      <c r="T43" s="1">
        <v>-20</v>
      </c>
    </row>
    <row r="44" spans="2:20" x14ac:dyDescent="0.25">
      <c r="B44" s="84">
        <v>2023</v>
      </c>
      <c r="C44" s="84" t="s">
        <v>399</v>
      </c>
      <c r="D44" s="27" t="s">
        <v>453</v>
      </c>
      <c r="E44" s="25"/>
      <c r="F44" s="23" t="s">
        <v>424</v>
      </c>
      <c r="G44" s="27" t="s">
        <v>435</v>
      </c>
      <c r="H44" s="25"/>
      <c r="I44" s="25"/>
      <c r="J44" s="25"/>
      <c r="K44" s="25"/>
      <c r="L44" s="25"/>
      <c r="M44" s="45"/>
      <c r="N44" s="82">
        <v>1</v>
      </c>
      <c r="O44" s="82">
        <v>2</v>
      </c>
      <c r="P44" s="82">
        <v>26</v>
      </c>
      <c r="Q44" s="83">
        <v>8.6666666666666661</v>
      </c>
      <c r="R44" s="82">
        <v>19</v>
      </c>
      <c r="S44" s="83">
        <v>6.333333333333333</v>
      </c>
      <c r="T44" s="82">
        <v>7</v>
      </c>
    </row>
    <row r="45" spans="2:20" x14ac:dyDescent="0.25">
      <c r="B45" s="84">
        <v>2023</v>
      </c>
      <c r="C45" s="84" t="s">
        <v>255</v>
      </c>
      <c r="D45" s="27" t="s">
        <v>414</v>
      </c>
      <c r="E45" s="25"/>
      <c r="F45" s="23" t="s">
        <v>468</v>
      </c>
      <c r="G45" s="27" t="s">
        <v>354</v>
      </c>
      <c r="H45" s="25"/>
      <c r="I45" s="25"/>
      <c r="J45" s="25"/>
      <c r="K45" s="25"/>
      <c r="L45" s="25"/>
      <c r="M45" s="45"/>
      <c r="N45" s="82">
        <v>1</v>
      </c>
      <c r="O45" s="82">
        <v>2</v>
      </c>
      <c r="P45" s="82">
        <v>17</v>
      </c>
      <c r="Q45" s="83">
        <v>5.666666666666667</v>
      </c>
      <c r="R45" s="82">
        <v>10</v>
      </c>
      <c r="S45" s="83">
        <v>3.3333333333333335</v>
      </c>
      <c r="T45" s="82">
        <v>7</v>
      </c>
    </row>
    <row r="46" spans="2:20" x14ac:dyDescent="0.25">
      <c r="B46" s="84">
        <v>2019</v>
      </c>
      <c r="C46" s="84" t="s">
        <v>300</v>
      </c>
      <c r="D46" s="27" t="s">
        <v>407</v>
      </c>
      <c r="E46" s="23" t="s">
        <v>322</v>
      </c>
      <c r="F46" s="27" t="s">
        <v>327</v>
      </c>
      <c r="G46" s="25"/>
      <c r="H46" s="25"/>
      <c r="I46" s="25"/>
      <c r="J46" s="25"/>
      <c r="K46" s="25"/>
      <c r="L46" s="25"/>
      <c r="M46" s="45"/>
      <c r="N46" s="82">
        <v>1</v>
      </c>
      <c r="O46" s="82">
        <v>2</v>
      </c>
      <c r="P46" s="82">
        <v>14</v>
      </c>
      <c r="Q46" s="83">
        <v>4.666666666666667</v>
      </c>
      <c r="R46" s="82">
        <v>11</v>
      </c>
      <c r="S46" s="83">
        <v>3.6666666666666665</v>
      </c>
      <c r="T46" s="82">
        <v>3</v>
      </c>
    </row>
    <row r="47" spans="2:20" x14ac:dyDescent="0.25">
      <c r="B47" s="84">
        <v>2018</v>
      </c>
      <c r="C47" s="84" t="s">
        <v>298</v>
      </c>
      <c r="D47" s="23" t="s">
        <v>372</v>
      </c>
      <c r="E47" s="27" t="s">
        <v>354</v>
      </c>
      <c r="F47" s="27" t="s">
        <v>354</v>
      </c>
      <c r="G47" s="25"/>
      <c r="H47" s="25"/>
      <c r="I47" s="25"/>
      <c r="J47" s="25"/>
      <c r="K47" s="25"/>
      <c r="L47" s="25"/>
      <c r="M47" s="45"/>
      <c r="N47" s="82">
        <v>1</v>
      </c>
      <c r="O47" s="82">
        <v>2</v>
      </c>
      <c r="P47" s="82">
        <v>17</v>
      </c>
      <c r="Q47" s="83">
        <v>5.666666666666667</v>
      </c>
      <c r="R47" s="82">
        <v>16</v>
      </c>
      <c r="S47" s="83">
        <v>5.333333333333333</v>
      </c>
      <c r="T47" s="82">
        <v>1</v>
      </c>
    </row>
    <row r="48" spans="2:20" x14ac:dyDescent="0.25">
      <c r="B48" s="84">
        <v>2022</v>
      </c>
      <c r="C48" s="84" t="s">
        <v>295</v>
      </c>
      <c r="D48" s="27" t="s">
        <v>417</v>
      </c>
      <c r="E48" s="25"/>
      <c r="F48" s="23" t="s">
        <v>443</v>
      </c>
      <c r="G48" s="27" t="s">
        <v>400</v>
      </c>
      <c r="H48" s="25"/>
      <c r="I48" s="25"/>
      <c r="J48" s="25"/>
      <c r="K48" s="25"/>
      <c r="L48" s="25"/>
      <c r="M48" s="45"/>
      <c r="N48" s="82">
        <v>1</v>
      </c>
      <c r="O48" s="82">
        <v>2</v>
      </c>
      <c r="P48" s="82">
        <v>17</v>
      </c>
      <c r="Q48" s="83">
        <v>5.666666666666667</v>
      </c>
      <c r="R48" s="82">
        <v>17</v>
      </c>
      <c r="S48" s="83">
        <v>5.666666666666667</v>
      </c>
      <c r="T48" s="82">
        <v>0</v>
      </c>
    </row>
    <row r="49" spans="2:20" x14ac:dyDescent="0.25">
      <c r="B49">
        <v>2022</v>
      </c>
      <c r="C49" t="s">
        <v>105</v>
      </c>
      <c r="D49" s="27" t="s">
        <v>327</v>
      </c>
      <c r="E49" s="25"/>
      <c r="F49" s="23" t="s">
        <v>447</v>
      </c>
      <c r="G49" s="27" t="s">
        <v>450</v>
      </c>
      <c r="H49" s="25"/>
      <c r="I49" s="25"/>
      <c r="J49" s="25"/>
      <c r="K49" s="25"/>
      <c r="L49" s="25"/>
      <c r="M49" s="45"/>
      <c r="N49" s="1">
        <v>1</v>
      </c>
      <c r="O49" s="1">
        <v>2</v>
      </c>
      <c r="P49" s="1">
        <v>16</v>
      </c>
      <c r="Q49" s="40">
        <v>5.333333333333333</v>
      </c>
      <c r="R49" s="1">
        <v>16</v>
      </c>
      <c r="S49" s="40">
        <v>5.333333333333333</v>
      </c>
      <c r="T49" s="1">
        <v>0</v>
      </c>
    </row>
    <row r="50" spans="2:20" x14ac:dyDescent="0.25">
      <c r="B50">
        <v>2019</v>
      </c>
      <c r="C50" t="s">
        <v>176</v>
      </c>
      <c r="D50" s="27" t="s">
        <v>335</v>
      </c>
      <c r="E50" s="23" t="s">
        <v>372</v>
      </c>
      <c r="F50" s="27" t="s">
        <v>418</v>
      </c>
      <c r="G50" s="25"/>
      <c r="H50" s="25"/>
      <c r="I50" s="25"/>
      <c r="J50" s="25"/>
      <c r="K50" s="25"/>
      <c r="L50" s="25"/>
      <c r="M50" s="45"/>
      <c r="N50" s="1">
        <v>1</v>
      </c>
      <c r="O50" s="1">
        <v>2</v>
      </c>
      <c r="P50" s="1">
        <v>13</v>
      </c>
      <c r="Q50" s="40">
        <v>4.333333333333333</v>
      </c>
      <c r="R50" s="1">
        <v>14</v>
      </c>
      <c r="S50" s="40">
        <v>4.666666666666667</v>
      </c>
      <c r="T50" s="1">
        <v>-1</v>
      </c>
    </row>
    <row r="51" spans="2:20" x14ac:dyDescent="0.25">
      <c r="B51">
        <v>2022</v>
      </c>
      <c r="C51" t="s">
        <v>433</v>
      </c>
      <c r="D51" s="23" t="s">
        <v>343</v>
      </c>
      <c r="E51" s="27" t="s">
        <v>378</v>
      </c>
      <c r="F51" s="27" t="s">
        <v>354</v>
      </c>
      <c r="G51" s="25"/>
      <c r="H51" s="25"/>
      <c r="I51" s="25"/>
      <c r="J51" s="25"/>
      <c r="K51" s="25"/>
      <c r="L51" s="25"/>
      <c r="M51" s="45"/>
      <c r="N51" s="1">
        <v>1</v>
      </c>
      <c r="O51" s="1">
        <v>2</v>
      </c>
      <c r="P51" s="1">
        <v>11</v>
      </c>
      <c r="Q51" s="40">
        <v>2.75</v>
      </c>
      <c r="R51" s="1">
        <v>12</v>
      </c>
      <c r="S51" s="1">
        <v>4</v>
      </c>
      <c r="T51" s="1">
        <v>-1</v>
      </c>
    </row>
    <row r="52" spans="2:20" x14ac:dyDescent="0.25">
      <c r="B52">
        <v>2022</v>
      </c>
      <c r="C52" t="s">
        <v>255</v>
      </c>
      <c r="D52" s="27" t="s">
        <v>325</v>
      </c>
      <c r="E52" s="23" t="s">
        <v>419</v>
      </c>
      <c r="F52" s="27" t="s">
        <v>420</v>
      </c>
      <c r="G52" s="25"/>
      <c r="H52" s="25"/>
      <c r="I52" s="25"/>
      <c r="J52" s="25"/>
      <c r="K52" s="25"/>
      <c r="L52" s="25"/>
      <c r="M52" s="45"/>
      <c r="N52" s="1">
        <v>1</v>
      </c>
      <c r="O52" s="1">
        <v>2</v>
      </c>
      <c r="P52" s="1">
        <v>8</v>
      </c>
      <c r="Q52" s="40">
        <v>2.6666666666666665</v>
      </c>
      <c r="R52" s="1">
        <v>11</v>
      </c>
      <c r="S52" s="40">
        <v>3.6666666666666665</v>
      </c>
      <c r="T52" s="1">
        <v>-3</v>
      </c>
    </row>
    <row r="53" spans="2:20" x14ac:dyDescent="0.25">
      <c r="B53">
        <v>2019</v>
      </c>
      <c r="C53" t="s">
        <v>294</v>
      </c>
      <c r="D53" s="27" t="s">
        <v>327</v>
      </c>
      <c r="E53" s="23" t="s">
        <v>320</v>
      </c>
      <c r="F53" s="27" t="s">
        <v>413</v>
      </c>
      <c r="G53" s="25"/>
      <c r="H53" s="25"/>
      <c r="I53" s="25"/>
      <c r="J53" s="25"/>
      <c r="K53" s="25"/>
      <c r="L53" s="25"/>
      <c r="M53" s="45"/>
      <c r="N53" s="1">
        <v>1</v>
      </c>
      <c r="O53" s="1">
        <v>2</v>
      </c>
      <c r="P53" s="1">
        <v>5</v>
      </c>
      <c r="Q53" s="40">
        <v>1.6666666666666667</v>
      </c>
      <c r="R53" s="1">
        <v>9</v>
      </c>
      <c r="S53" s="1">
        <v>3</v>
      </c>
      <c r="T53" s="1">
        <v>-4</v>
      </c>
    </row>
    <row r="54" spans="2:20" x14ac:dyDescent="0.25">
      <c r="B54" s="84">
        <v>2018</v>
      </c>
      <c r="C54" s="84" t="s">
        <v>24</v>
      </c>
      <c r="D54" s="23" t="s">
        <v>339</v>
      </c>
      <c r="E54" s="27" t="s">
        <v>341</v>
      </c>
      <c r="F54" s="27" t="s">
        <v>342</v>
      </c>
      <c r="G54" s="25"/>
      <c r="H54" s="25"/>
      <c r="I54" s="25"/>
      <c r="J54" s="25"/>
      <c r="K54" s="25"/>
      <c r="L54" s="25"/>
      <c r="M54" s="45"/>
      <c r="N54" s="82">
        <v>1</v>
      </c>
      <c r="O54" s="82">
        <v>2</v>
      </c>
      <c r="P54" s="82">
        <v>13</v>
      </c>
      <c r="Q54" s="83">
        <v>4.333333333333333</v>
      </c>
      <c r="R54" s="82">
        <v>17</v>
      </c>
      <c r="S54" s="83">
        <v>5.666666666666667</v>
      </c>
      <c r="T54" s="82">
        <v>-4</v>
      </c>
    </row>
    <row r="55" spans="2:20" x14ac:dyDescent="0.25">
      <c r="B55" s="84">
        <v>2019</v>
      </c>
      <c r="C55" s="84" t="s">
        <v>196</v>
      </c>
      <c r="D55" s="23" t="s">
        <v>357</v>
      </c>
      <c r="E55" s="27" t="s">
        <v>313</v>
      </c>
      <c r="F55" s="27" t="s">
        <v>327</v>
      </c>
      <c r="G55" s="25"/>
      <c r="H55" s="25"/>
      <c r="I55" s="25"/>
      <c r="J55" s="25"/>
      <c r="K55" s="25"/>
      <c r="L55" s="25"/>
      <c r="M55" s="45"/>
      <c r="N55" s="82">
        <v>1</v>
      </c>
      <c r="O55" s="82">
        <v>2</v>
      </c>
      <c r="P55" s="82">
        <v>9</v>
      </c>
      <c r="Q55" s="82">
        <v>3</v>
      </c>
      <c r="R55" s="82">
        <v>14</v>
      </c>
      <c r="S55" s="83">
        <v>4.666666666666667</v>
      </c>
      <c r="T55" s="82">
        <v>-5</v>
      </c>
    </row>
    <row r="56" spans="2:20" x14ac:dyDescent="0.25">
      <c r="B56" s="84">
        <v>2023</v>
      </c>
      <c r="C56" s="84" t="s">
        <v>294</v>
      </c>
      <c r="D56" s="23" t="s">
        <v>412</v>
      </c>
      <c r="E56" s="27" t="s">
        <v>328</v>
      </c>
      <c r="F56" s="25"/>
      <c r="G56" s="27" t="s">
        <v>376</v>
      </c>
      <c r="H56" s="25"/>
      <c r="I56" s="25"/>
      <c r="J56" s="25"/>
      <c r="K56" s="25"/>
      <c r="L56" s="25"/>
      <c r="M56" s="45"/>
      <c r="N56" s="82">
        <v>1</v>
      </c>
      <c r="O56" s="82">
        <v>2</v>
      </c>
      <c r="P56" s="82">
        <v>7</v>
      </c>
      <c r="Q56" s="83">
        <v>2.3333333333333335</v>
      </c>
      <c r="R56" s="82">
        <v>14</v>
      </c>
      <c r="S56" s="83">
        <v>4.666666666666667</v>
      </c>
      <c r="T56" s="82">
        <v>-7</v>
      </c>
    </row>
    <row r="57" spans="2:20" x14ac:dyDescent="0.25">
      <c r="B57" s="84">
        <v>2019</v>
      </c>
      <c r="C57" s="84" t="s">
        <v>112</v>
      </c>
      <c r="D57" s="31" t="s">
        <v>307</v>
      </c>
      <c r="E57" s="27" t="s">
        <v>411</v>
      </c>
      <c r="F57" s="23" t="s">
        <v>384</v>
      </c>
      <c r="G57" s="27" t="s">
        <v>428</v>
      </c>
      <c r="H57" s="25"/>
      <c r="I57" s="25"/>
      <c r="J57" s="25"/>
      <c r="K57" s="25"/>
      <c r="L57" s="25"/>
      <c r="M57" s="45"/>
      <c r="N57" s="82">
        <v>1</v>
      </c>
      <c r="O57" s="82">
        <v>2</v>
      </c>
      <c r="P57" s="82">
        <v>10</v>
      </c>
      <c r="Q57" s="83">
        <v>3.3333333333333335</v>
      </c>
      <c r="R57" s="82">
        <v>17</v>
      </c>
      <c r="S57" s="83">
        <v>5.666666666666667</v>
      </c>
      <c r="T57" s="82">
        <v>-7</v>
      </c>
    </row>
    <row r="58" spans="2:20" x14ac:dyDescent="0.25">
      <c r="B58" s="84">
        <v>2022</v>
      </c>
      <c r="C58" s="84" t="s">
        <v>298</v>
      </c>
      <c r="D58" s="23" t="s">
        <v>434</v>
      </c>
      <c r="E58" s="27" t="s">
        <v>440</v>
      </c>
      <c r="F58" s="27" t="s">
        <v>428</v>
      </c>
      <c r="G58" s="25"/>
      <c r="H58" s="25"/>
      <c r="I58" s="25"/>
      <c r="J58" s="25"/>
      <c r="K58" s="25"/>
      <c r="L58" s="25"/>
      <c r="M58" s="45"/>
      <c r="N58" s="82">
        <v>1</v>
      </c>
      <c r="O58" s="82">
        <v>2</v>
      </c>
      <c r="P58" s="82">
        <v>14</v>
      </c>
      <c r="Q58" s="83">
        <v>4.666666666666667</v>
      </c>
      <c r="R58" s="82">
        <v>23</v>
      </c>
      <c r="S58" s="83">
        <v>7.666666666666667</v>
      </c>
      <c r="T58" s="82">
        <v>-9</v>
      </c>
    </row>
    <row r="59" spans="2:20" x14ac:dyDescent="0.25">
      <c r="B59">
        <v>2019</v>
      </c>
      <c r="C59" t="s">
        <v>295</v>
      </c>
      <c r="D59" s="23" t="s">
        <v>339</v>
      </c>
      <c r="E59" s="27" t="s">
        <v>323</v>
      </c>
      <c r="F59" s="27" t="s">
        <v>382</v>
      </c>
      <c r="G59" s="25"/>
      <c r="H59" s="25"/>
      <c r="I59" s="25"/>
      <c r="J59" s="25"/>
      <c r="K59" s="25"/>
      <c r="L59" s="25"/>
      <c r="M59" s="45"/>
      <c r="N59" s="1">
        <v>1</v>
      </c>
      <c r="O59" s="1">
        <v>2</v>
      </c>
      <c r="P59" s="1">
        <v>5</v>
      </c>
      <c r="Q59" s="40">
        <v>1.6666666666666667</v>
      </c>
      <c r="R59" s="1">
        <v>14</v>
      </c>
      <c r="S59" s="40">
        <v>4.666666666666667</v>
      </c>
      <c r="T59" s="1">
        <v>-9</v>
      </c>
    </row>
    <row r="60" spans="2:20" x14ac:dyDescent="0.25">
      <c r="B60">
        <v>2018</v>
      </c>
      <c r="C60" t="s">
        <v>17</v>
      </c>
      <c r="D60" s="27" t="s">
        <v>380</v>
      </c>
      <c r="E60" s="23" t="s">
        <v>381</v>
      </c>
      <c r="F60" s="27" t="s">
        <v>328</v>
      </c>
      <c r="G60" s="25"/>
      <c r="H60" s="25"/>
      <c r="I60" s="25"/>
      <c r="J60" s="25"/>
      <c r="K60" s="25"/>
      <c r="L60" s="25"/>
      <c r="M60" s="45"/>
      <c r="N60" s="1">
        <v>1</v>
      </c>
      <c r="O60" s="1">
        <v>2</v>
      </c>
      <c r="P60" s="1">
        <v>15</v>
      </c>
      <c r="Q60" s="40">
        <v>5</v>
      </c>
      <c r="R60" s="1">
        <v>25</v>
      </c>
      <c r="S60" s="40">
        <v>8.3333333333333339</v>
      </c>
      <c r="T60" s="1">
        <v>-10</v>
      </c>
    </row>
    <row r="61" spans="2:20" x14ac:dyDescent="0.25">
      <c r="B61">
        <v>2018</v>
      </c>
      <c r="C61" t="s">
        <v>299</v>
      </c>
      <c r="D61" s="27" t="s">
        <v>373</v>
      </c>
      <c r="E61" s="23" t="s">
        <v>357</v>
      </c>
      <c r="F61" s="27" t="s">
        <v>374</v>
      </c>
      <c r="G61" s="25"/>
      <c r="H61" s="25"/>
      <c r="I61" s="25"/>
      <c r="J61" s="25"/>
      <c r="K61" s="25"/>
      <c r="L61" s="25"/>
      <c r="M61" s="45"/>
      <c r="N61" s="1">
        <v>1</v>
      </c>
      <c r="O61" s="1">
        <v>2</v>
      </c>
      <c r="P61" s="1">
        <v>12</v>
      </c>
      <c r="Q61" s="1">
        <v>4</v>
      </c>
      <c r="R61" s="1">
        <v>24</v>
      </c>
      <c r="S61" s="1">
        <v>8</v>
      </c>
      <c r="T61" s="1">
        <v>-12</v>
      </c>
    </row>
    <row r="62" spans="2:20" x14ac:dyDescent="0.25">
      <c r="B62">
        <v>2023</v>
      </c>
      <c r="C62" t="s">
        <v>177</v>
      </c>
      <c r="D62" s="23" t="s">
        <v>406</v>
      </c>
      <c r="E62" s="27" t="s">
        <v>466</v>
      </c>
      <c r="F62" s="25"/>
      <c r="G62" s="27" t="s">
        <v>405</v>
      </c>
      <c r="H62" s="25"/>
      <c r="I62" s="25"/>
      <c r="J62" s="25"/>
      <c r="K62" s="25"/>
      <c r="L62" s="25"/>
      <c r="M62" s="45"/>
      <c r="N62" s="1">
        <v>1</v>
      </c>
      <c r="O62" s="1">
        <v>2</v>
      </c>
      <c r="P62" s="1">
        <v>8</v>
      </c>
      <c r="Q62" s="40">
        <v>2.6666666666666665</v>
      </c>
      <c r="R62" s="1">
        <v>21</v>
      </c>
      <c r="S62" s="1">
        <v>7</v>
      </c>
      <c r="T62" s="1">
        <v>-13</v>
      </c>
    </row>
    <row r="63" spans="2:20" x14ac:dyDescent="0.25">
      <c r="B63">
        <v>2023</v>
      </c>
      <c r="C63" t="s">
        <v>301</v>
      </c>
      <c r="D63" s="27" t="s">
        <v>323</v>
      </c>
      <c r="E63" s="25"/>
      <c r="F63" s="23" t="s">
        <v>369</v>
      </c>
      <c r="G63" s="27" t="s">
        <v>413</v>
      </c>
      <c r="H63" s="25"/>
      <c r="I63" s="25"/>
      <c r="J63" s="25"/>
      <c r="K63" s="25"/>
      <c r="L63" s="25"/>
      <c r="M63" s="45"/>
      <c r="N63" s="1">
        <v>1</v>
      </c>
      <c r="O63" s="1">
        <v>2</v>
      </c>
      <c r="P63" s="1">
        <v>5</v>
      </c>
      <c r="Q63" s="40">
        <v>1.6666666666666667</v>
      </c>
      <c r="R63" s="1">
        <v>19</v>
      </c>
      <c r="S63" s="40">
        <v>6.333333333333333</v>
      </c>
      <c r="T63" s="1">
        <v>-14</v>
      </c>
    </row>
    <row r="64" spans="2:20" x14ac:dyDescent="0.25">
      <c r="B64" s="84">
        <v>2018</v>
      </c>
      <c r="C64" s="84" t="s">
        <v>221</v>
      </c>
      <c r="D64" s="27" t="s">
        <v>328</v>
      </c>
      <c r="E64" s="23" t="s">
        <v>329</v>
      </c>
      <c r="F64" s="31" t="s">
        <v>307</v>
      </c>
      <c r="G64" s="35" t="s">
        <v>331</v>
      </c>
      <c r="H64" s="25"/>
      <c r="I64" s="25"/>
      <c r="J64" s="25"/>
      <c r="K64" s="25"/>
      <c r="L64" s="25"/>
      <c r="M64" s="45"/>
      <c r="N64" s="82">
        <v>1</v>
      </c>
      <c r="O64" s="82">
        <v>2</v>
      </c>
      <c r="P64" s="82">
        <v>14</v>
      </c>
      <c r="Q64" s="83">
        <v>4.666666666666667</v>
      </c>
      <c r="R64" s="82">
        <v>30</v>
      </c>
      <c r="S64" s="82">
        <v>10</v>
      </c>
      <c r="T64" s="82">
        <v>-16</v>
      </c>
    </row>
    <row r="65" spans="2:20" x14ac:dyDescent="0.25">
      <c r="B65" s="84">
        <v>2018</v>
      </c>
      <c r="C65" s="84" t="s">
        <v>304</v>
      </c>
      <c r="D65" s="27" t="s">
        <v>358</v>
      </c>
      <c r="E65" s="27" t="s">
        <v>383</v>
      </c>
      <c r="F65" s="25"/>
      <c r="G65" s="25"/>
      <c r="H65" s="25"/>
      <c r="I65" s="25"/>
      <c r="J65" s="25"/>
      <c r="K65" s="25"/>
      <c r="L65" s="25"/>
      <c r="M65" s="45"/>
      <c r="N65" s="82">
        <v>0</v>
      </c>
      <c r="O65" s="82">
        <v>2</v>
      </c>
      <c r="P65" s="82">
        <v>9</v>
      </c>
      <c r="Q65" s="82">
        <v>5</v>
      </c>
      <c r="R65" s="82">
        <v>12</v>
      </c>
      <c r="S65" s="82">
        <v>12</v>
      </c>
      <c r="T65" s="82">
        <v>-3</v>
      </c>
    </row>
    <row r="66" spans="2:20" x14ac:dyDescent="0.25">
      <c r="B66" s="84">
        <v>2018</v>
      </c>
      <c r="C66" s="84" t="s">
        <v>301</v>
      </c>
      <c r="D66" s="27" t="s">
        <v>376</v>
      </c>
      <c r="E66" s="27" t="s">
        <v>327</v>
      </c>
      <c r="F66" s="25"/>
      <c r="G66" s="25"/>
      <c r="H66" s="25"/>
      <c r="I66" s="25"/>
      <c r="J66" s="25"/>
      <c r="K66" s="25"/>
      <c r="L66" s="25"/>
      <c r="M66" s="45"/>
      <c r="N66" s="82">
        <v>0</v>
      </c>
      <c r="O66" s="82">
        <v>2</v>
      </c>
      <c r="P66" s="82">
        <v>3</v>
      </c>
      <c r="Q66" s="83">
        <v>1.5</v>
      </c>
      <c r="R66" s="82">
        <v>7</v>
      </c>
      <c r="S66" s="83">
        <v>3.5</v>
      </c>
      <c r="T66" s="82">
        <v>-4</v>
      </c>
    </row>
    <row r="67" spans="2:20" x14ac:dyDescent="0.25">
      <c r="B67" s="84">
        <v>2023</v>
      </c>
      <c r="C67" s="84" t="s">
        <v>102</v>
      </c>
      <c r="D67" s="27" t="s">
        <v>417</v>
      </c>
      <c r="E67" s="25"/>
      <c r="F67" s="27" t="s">
        <v>361</v>
      </c>
      <c r="G67" s="25"/>
      <c r="H67" s="25"/>
      <c r="I67" s="25"/>
      <c r="J67" s="25"/>
      <c r="K67" s="25"/>
      <c r="L67" s="25"/>
      <c r="M67" s="45"/>
      <c r="N67" s="82">
        <v>0</v>
      </c>
      <c r="O67" s="82">
        <v>2</v>
      </c>
      <c r="P67" s="82">
        <v>3</v>
      </c>
      <c r="Q67" s="83">
        <v>1.5</v>
      </c>
      <c r="R67" s="82">
        <v>8</v>
      </c>
      <c r="S67" s="82">
        <v>4</v>
      </c>
      <c r="T67" s="82">
        <v>-5</v>
      </c>
    </row>
    <row r="68" spans="2:20" x14ac:dyDescent="0.25">
      <c r="B68" s="84">
        <v>2018</v>
      </c>
      <c r="C68" s="84" t="s">
        <v>294</v>
      </c>
      <c r="D68" s="27" t="s">
        <v>325</v>
      </c>
      <c r="E68" s="27" t="s">
        <v>326</v>
      </c>
      <c r="F68" s="25"/>
      <c r="G68" s="25"/>
      <c r="H68" s="25"/>
      <c r="I68" s="25"/>
      <c r="J68" s="25"/>
      <c r="K68" s="25"/>
      <c r="L68" s="25"/>
      <c r="M68" s="45"/>
      <c r="N68" s="82">
        <v>0</v>
      </c>
      <c r="O68" s="82">
        <v>2</v>
      </c>
      <c r="P68" s="82">
        <v>7</v>
      </c>
      <c r="Q68" s="83">
        <v>3.5</v>
      </c>
      <c r="R68" s="82">
        <v>13</v>
      </c>
      <c r="S68" s="83">
        <v>6.5</v>
      </c>
      <c r="T68" s="82">
        <v>-6</v>
      </c>
    </row>
    <row r="69" spans="2:20" x14ac:dyDescent="0.25">
      <c r="B69">
        <v>2019</v>
      </c>
      <c r="C69" t="s">
        <v>298</v>
      </c>
      <c r="D69" s="27" t="s">
        <v>408</v>
      </c>
      <c r="E69" s="27" t="s">
        <v>325</v>
      </c>
      <c r="F69" s="25"/>
      <c r="G69" s="25"/>
      <c r="H69" s="25"/>
      <c r="I69" s="25"/>
      <c r="J69" s="25"/>
      <c r="K69" s="25"/>
      <c r="L69" s="25"/>
      <c r="M69" s="45"/>
      <c r="N69" s="1">
        <v>0</v>
      </c>
      <c r="O69" s="1">
        <v>2</v>
      </c>
      <c r="P69" s="1">
        <v>3</v>
      </c>
      <c r="Q69" s="40">
        <v>1.5</v>
      </c>
      <c r="R69" s="1">
        <v>9</v>
      </c>
      <c r="S69" s="40">
        <v>4.5</v>
      </c>
      <c r="T69" s="1">
        <v>-6</v>
      </c>
    </row>
    <row r="70" spans="2:20" x14ac:dyDescent="0.25">
      <c r="B70">
        <v>2022</v>
      </c>
      <c r="C70" t="s">
        <v>17</v>
      </c>
      <c r="D70" s="27" t="s">
        <v>435</v>
      </c>
      <c r="E70" s="25"/>
      <c r="F70" s="27" t="s">
        <v>420</v>
      </c>
      <c r="G70" s="25"/>
      <c r="H70" s="25"/>
      <c r="I70" s="25"/>
      <c r="J70" s="25"/>
      <c r="K70" s="25"/>
      <c r="L70" s="25"/>
      <c r="M70" s="45"/>
      <c r="N70" s="1">
        <v>0</v>
      </c>
      <c r="O70" s="1">
        <v>2</v>
      </c>
      <c r="P70" s="1">
        <v>8</v>
      </c>
      <c r="Q70" s="1">
        <v>4</v>
      </c>
      <c r="R70" s="1">
        <v>14</v>
      </c>
      <c r="S70" s="1">
        <v>7</v>
      </c>
      <c r="T70" s="1">
        <v>-6</v>
      </c>
    </row>
    <row r="71" spans="2:20" x14ac:dyDescent="0.25">
      <c r="B71">
        <v>2019</v>
      </c>
      <c r="C71" t="s">
        <v>17</v>
      </c>
      <c r="D71" s="27" t="s">
        <v>403</v>
      </c>
      <c r="E71" s="27" t="s">
        <v>417</v>
      </c>
      <c r="F71" s="25"/>
      <c r="G71" s="25"/>
      <c r="H71" s="25"/>
      <c r="I71" s="25"/>
      <c r="J71" s="25"/>
      <c r="K71" s="25"/>
      <c r="L71" s="25"/>
      <c r="M71" s="45"/>
      <c r="N71" s="1">
        <v>0</v>
      </c>
      <c r="O71" s="1">
        <v>2</v>
      </c>
      <c r="P71" s="1">
        <v>4</v>
      </c>
      <c r="Q71" s="1">
        <v>2</v>
      </c>
      <c r="R71" s="1">
        <v>10</v>
      </c>
      <c r="S71" s="1">
        <v>5</v>
      </c>
      <c r="T71" s="1">
        <v>-6</v>
      </c>
    </row>
    <row r="72" spans="2:20" x14ac:dyDescent="0.25">
      <c r="B72">
        <v>2023</v>
      </c>
      <c r="C72" t="s">
        <v>460</v>
      </c>
      <c r="D72" s="27" t="s">
        <v>407</v>
      </c>
      <c r="E72" s="25"/>
      <c r="F72" s="27" t="s">
        <v>457</v>
      </c>
      <c r="G72" s="25"/>
      <c r="H72" s="25"/>
      <c r="I72" s="25"/>
      <c r="J72" s="25"/>
      <c r="K72" s="81"/>
      <c r="L72" s="25"/>
      <c r="M72" s="45"/>
      <c r="N72" s="1">
        <v>0</v>
      </c>
      <c r="O72" s="1">
        <v>2</v>
      </c>
      <c r="P72" s="1">
        <v>10</v>
      </c>
      <c r="Q72" s="1">
        <v>5</v>
      </c>
      <c r="R72" s="1">
        <v>17</v>
      </c>
      <c r="S72" s="40">
        <v>8.5</v>
      </c>
      <c r="T72" s="1">
        <v>-7</v>
      </c>
    </row>
    <row r="73" spans="2:20" x14ac:dyDescent="0.25">
      <c r="B73">
        <v>2022</v>
      </c>
      <c r="C73" t="s">
        <v>300</v>
      </c>
      <c r="D73" s="27" t="s">
        <v>416</v>
      </c>
      <c r="E73" s="25"/>
      <c r="F73" s="27" t="s">
        <v>354</v>
      </c>
      <c r="G73" s="25"/>
      <c r="H73" s="25"/>
      <c r="I73" s="25"/>
      <c r="J73" s="25"/>
      <c r="K73" s="25"/>
      <c r="L73" s="25"/>
      <c r="M73" s="45"/>
      <c r="N73" s="1">
        <v>0</v>
      </c>
      <c r="O73" s="1">
        <v>2</v>
      </c>
      <c r="P73" s="1">
        <v>5</v>
      </c>
      <c r="Q73" s="40">
        <v>2.5</v>
      </c>
      <c r="R73" s="1">
        <v>13</v>
      </c>
      <c r="S73" s="40">
        <v>6.5</v>
      </c>
      <c r="T73" s="1">
        <v>-8</v>
      </c>
    </row>
    <row r="74" spans="2:20" x14ac:dyDescent="0.25">
      <c r="B74" s="84">
        <v>2019</v>
      </c>
      <c r="C74" s="84" t="s">
        <v>301</v>
      </c>
      <c r="D74" s="27" t="s">
        <v>400</v>
      </c>
      <c r="E74" s="27" t="s">
        <v>373</v>
      </c>
      <c r="F74" s="25"/>
      <c r="G74" s="25"/>
      <c r="H74" s="25"/>
      <c r="I74" s="25"/>
      <c r="J74" s="25"/>
      <c r="K74" s="25"/>
      <c r="L74" s="25"/>
      <c r="M74" s="45"/>
      <c r="N74" s="82">
        <v>0</v>
      </c>
      <c r="O74" s="82">
        <v>2</v>
      </c>
      <c r="P74" s="82">
        <v>10</v>
      </c>
      <c r="Q74" s="82">
        <v>5</v>
      </c>
      <c r="R74" s="82">
        <v>18</v>
      </c>
      <c r="S74" s="82">
        <v>9</v>
      </c>
      <c r="T74" s="82">
        <v>-8</v>
      </c>
    </row>
    <row r="75" spans="2:20" x14ac:dyDescent="0.25">
      <c r="B75" s="84">
        <v>2018</v>
      </c>
      <c r="C75" s="84" t="s">
        <v>197</v>
      </c>
      <c r="D75" s="27" t="s">
        <v>313</v>
      </c>
      <c r="E75" s="38" t="s">
        <v>307</v>
      </c>
      <c r="F75" s="27" t="s">
        <v>316</v>
      </c>
      <c r="G75" s="25"/>
      <c r="H75" s="25"/>
      <c r="I75" s="25"/>
      <c r="J75" s="25"/>
      <c r="K75" s="25"/>
      <c r="L75" s="25"/>
      <c r="M75" s="45"/>
      <c r="N75" s="82">
        <v>0</v>
      </c>
      <c r="O75" s="82">
        <v>2</v>
      </c>
      <c r="P75" s="82">
        <v>6</v>
      </c>
      <c r="Q75" s="82">
        <v>3</v>
      </c>
      <c r="R75" s="82">
        <v>14</v>
      </c>
      <c r="S75" s="82">
        <v>7</v>
      </c>
      <c r="T75" s="82">
        <v>-8</v>
      </c>
    </row>
    <row r="76" spans="2:20" x14ac:dyDescent="0.25">
      <c r="B76" s="84">
        <v>2023</v>
      </c>
      <c r="C76" s="84" t="s">
        <v>112</v>
      </c>
      <c r="D76" s="27" t="s">
        <v>450</v>
      </c>
      <c r="E76" s="25"/>
      <c r="F76" s="27" t="s">
        <v>469</v>
      </c>
      <c r="G76" s="25"/>
      <c r="H76" s="25"/>
      <c r="I76" s="25"/>
      <c r="J76" s="25"/>
      <c r="K76" s="25"/>
      <c r="L76" s="25"/>
      <c r="M76" s="45"/>
      <c r="N76" s="82">
        <v>0</v>
      </c>
      <c r="O76" s="82">
        <v>2</v>
      </c>
      <c r="P76" s="82">
        <v>10</v>
      </c>
      <c r="Q76" s="82">
        <v>5</v>
      </c>
      <c r="R76" s="82">
        <v>20</v>
      </c>
      <c r="S76" s="82">
        <v>10</v>
      </c>
      <c r="T76" s="82">
        <v>-10</v>
      </c>
    </row>
    <row r="77" spans="2:20" x14ac:dyDescent="0.25">
      <c r="B77" s="84">
        <v>2019</v>
      </c>
      <c r="C77" s="84" t="s">
        <v>399</v>
      </c>
      <c r="D77" s="27" t="s">
        <v>327</v>
      </c>
      <c r="E77" s="27" t="s">
        <v>323</v>
      </c>
      <c r="F77" s="25"/>
      <c r="G77" s="25"/>
      <c r="H77" s="25"/>
      <c r="I77" s="25"/>
      <c r="J77" s="25"/>
      <c r="K77" s="25"/>
      <c r="L77" s="25"/>
      <c r="M77" s="45"/>
      <c r="N77" s="82">
        <v>0</v>
      </c>
      <c r="O77" s="82">
        <v>2</v>
      </c>
      <c r="P77" s="82">
        <v>1</v>
      </c>
      <c r="Q77" s="83">
        <v>0.5</v>
      </c>
      <c r="R77" s="82">
        <v>13</v>
      </c>
      <c r="S77" s="83">
        <v>6.5</v>
      </c>
      <c r="T77" s="82">
        <v>-12</v>
      </c>
    </row>
    <row r="78" spans="2:20" x14ac:dyDescent="0.25">
      <c r="B78" s="84">
        <v>2022</v>
      </c>
      <c r="C78" s="84" t="s">
        <v>301</v>
      </c>
      <c r="D78" s="27" t="s">
        <v>436</v>
      </c>
      <c r="E78" s="25"/>
      <c r="F78" s="27" t="s">
        <v>446</v>
      </c>
      <c r="G78" s="25"/>
      <c r="H78" s="25"/>
      <c r="I78" s="25"/>
      <c r="J78" s="25" t="s">
        <v>458</v>
      </c>
      <c r="K78" s="25"/>
      <c r="L78" s="25"/>
      <c r="M78" s="45"/>
      <c r="N78" s="82">
        <v>0</v>
      </c>
      <c r="O78" s="82">
        <v>2</v>
      </c>
      <c r="P78" s="82">
        <v>10</v>
      </c>
      <c r="Q78" s="82">
        <v>5</v>
      </c>
      <c r="R78" s="82">
        <v>22</v>
      </c>
      <c r="S78" s="82">
        <v>11</v>
      </c>
      <c r="T78" s="82">
        <v>-12</v>
      </c>
    </row>
    <row r="79" spans="2:20" x14ac:dyDescent="0.25">
      <c r="B79">
        <v>2018</v>
      </c>
      <c r="C79" t="s">
        <v>295</v>
      </c>
      <c r="D79" s="27" t="s">
        <v>352</v>
      </c>
      <c r="E79" s="27" t="s">
        <v>354</v>
      </c>
      <c r="F79" s="25"/>
      <c r="G79" s="25"/>
      <c r="H79" s="25"/>
      <c r="I79" s="25"/>
      <c r="J79" s="25"/>
      <c r="K79" s="25"/>
      <c r="L79" s="25"/>
      <c r="M79" s="45"/>
      <c r="N79" s="1">
        <v>0</v>
      </c>
      <c r="O79" s="1">
        <v>2</v>
      </c>
      <c r="P79" s="1">
        <v>4</v>
      </c>
      <c r="Q79" s="1">
        <v>2</v>
      </c>
      <c r="R79" s="1">
        <v>17</v>
      </c>
      <c r="S79" s="40">
        <v>8.5</v>
      </c>
      <c r="T79" s="1">
        <v>-13</v>
      </c>
    </row>
    <row r="80" spans="2:20" x14ac:dyDescent="0.25">
      <c r="B80">
        <v>2023</v>
      </c>
      <c r="C80" t="s">
        <v>196</v>
      </c>
      <c r="D80" s="27" t="s">
        <v>397</v>
      </c>
      <c r="E80" s="25"/>
      <c r="F80" s="27" t="s">
        <v>353</v>
      </c>
      <c r="G80" s="25"/>
      <c r="H80" s="25"/>
      <c r="I80" s="25"/>
      <c r="J80" s="25"/>
      <c r="K80" s="25"/>
      <c r="L80" s="25"/>
      <c r="M80" s="45"/>
      <c r="N80" s="1">
        <v>0</v>
      </c>
      <c r="O80" s="1">
        <v>2</v>
      </c>
      <c r="P80" s="1">
        <v>6</v>
      </c>
      <c r="Q80" s="1">
        <v>3</v>
      </c>
      <c r="R80" s="1">
        <v>20</v>
      </c>
      <c r="S80" s="1">
        <v>4</v>
      </c>
      <c r="T80" s="1">
        <v>-14</v>
      </c>
    </row>
    <row r="81" spans="2:20" x14ac:dyDescent="0.25">
      <c r="B81">
        <v>2019</v>
      </c>
      <c r="C81" t="s">
        <v>299</v>
      </c>
      <c r="D81" s="27" t="s">
        <v>405</v>
      </c>
      <c r="E81" s="27" t="s">
        <v>364</v>
      </c>
      <c r="F81" s="25"/>
      <c r="G81" s="25"/>
      <c r="H81" s="25"/>
      <c r="I81" s="25"/>
      <c r="J81" s="25"/>
      <c r="K81" s="25"/>
      <c r="L81" s="25"/>
      <c r="M81" s="45"/>
      <c r="N81" s="1">
        <v>0</v>
      </c>
      <c r="O81" s="1">
        <v>2</v>
      </c>
      <c r="P81" s="1">
        <v>1</v>
      </c>
      <c r="Q81" s="40">
        <v>0.5</v>
      </c>
      <c r="R81" s="1">
        <v>17</v>
      </c>
      <c r="S81" s="40">
        <v>8.5</v>
      </c>
      <c r="T81" s="1">
        <v>-16</v>
      </c>
    </row>
    <row r="82" spans="2:20" x14ac:dyDescent="0.25">
      <c r="B82">
        <v>2018</v>
      </c>
      <c r="C82" t="s">
        <v>297</v>
      </c>
      <c r="D82" s="27" t="s">
        <v>362</v>
      </c>
      <c r="E82" s="27" t="s">
        <v>364</v>
      </c>
      <c r="F82" s="25"/>
      <c r="G82" s="25"/>
      <c r="H82" s="25"/>
      <c r="I82" s="25"/>
      <c r="J82" s="25"/>
      <c r="K82" s="25"/>
      <c r="L82" s="25"/>
      <c r="M82" s="45"/>
      <c r="N82" s="1">
        <v>0</v>
      </c>
      <c r="O82" s="1">
        <v>2</v>
      </c>
      <c r="P82" s="1">
        <v>8</v>
      </c>
      <c r="Q82" s="1">
        <v>4</v>
      </c>
      <c r="R82" s="1">
        <v>27</v>
      </c>
      <c r="S82" s="40">
        <v>13.5</v>
      </c>
      <c r="T82" s="1">
        <v>-19</v>
      </c>
    </row>
    <row r="83" spans="2:20" x14ac:dyDescent="0.25">
      <c r="B83">
        <v>2022</v>
      </c>
      <c r="C83" t="s">
        <v>196</v>
      </c>
      <c r="D83" s="27" t="s">
        <v>352</v>
      </c>
      <c r="E83" s="25"/>
      <c r="F83" s="27" t="s">
        <v>445</v>
      </c>
      <c r="G83" s="25"/>
      <c r="H83" s="25"/>
      <c r="I83" s="25"/>
      <c r="J83" s="25"/>
      <c r="K83" s="25"/>
      <c r="L83" s="25"/>
      <c r="M83" s="45"/>
      <c r="N83" s="1">
        <v>0</v>
      </c>
      <c r="O83" s="1">
        <v>2</v>
      </c>
      <c r="P83" s="1">
        <v>4</v>
      </c>
      <c r="Q83" s="1">
        <v>2</v>
      </c>
      <c r="R83" s="1">
        <v>26</v>
      </c>
      <c r="S83" s="40">
        <v>13</v>
      </c>
      <c r="T83" s="1">
        <v>-22</v>
      </c>
    </row>
  </sheetData>
  <sortState xmlns:xlrd2="http://schemas.microsoft.com/office/spreadsheetml/2017/richdata2" ref="B4:T83">
    <sortCondition descending="1" ref="N4:N8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8A49-760E-4396-AC50-A0377D94728D}">
  <dimension ref="A1:AE138"/>
  <sheetViews>
    <sheetView showGridLines="0" workbookViewId="0"/>
  </sheetViews>
  <sheetFormatPr defaultRowHeight="15" x14ac:dyDescent="0.25"/>
  <cols>
    <col min="1" max="1" width="14.28515625" customWidth="1"/>
    <col min="2" max="2" width="3.7109375" style="1" customWidth="1"/>
    <col min="3" max="3" width="15" style="1" customWidth="1"/>
    <col min="4" max="4" width="3.28515625" style="1" customWidth="1"/>
    <col min="5" max="5" width="16.140625" style="1" customWidth="1"/>
    <col min="6" max="6" width="4.28515625" style="1" customWidth="1"/>
    <col min="7" max="7" width="16.42578125" style="1" customWidth="1"/>
    <col min="8" max="8" width="5.7109375" style="1" customWidth="1"/>
    <col min="9" max="9" width="14.42578125" style="1" customWidth="1"/>
    <col min="10" max="10" width="15.42578125" style="1" customWidth="1"/>
    <col min="11" max="11" width="16.42578125" style="1" customWidth="1"/>
    <col min="12" max="12" width="7.140625" style="1" bestFit="1" customWidth="1"/>
    <col min="13" max="13" width="5.28515625" style="1" bestFit="1" customWidth="1"/>
    <col min="14" max="14" width="4.7109375" style="1" bestFit="1" customWidth="1"/>
    <col min="15" max="15" width="6.5703125" style="1" customWidth="1"/>
    <col min="16" max="16" width="6.85546875" style="1" bestFit="1" customWidth="1"/>
    <col min="17" max="17" width="8.42578125" style="1" customWidth="1"/>
    <col min="18" max="18" width="7.140625" style="1" bestFit="1" customWidth="1"/>
    <col min="19" max="19" width="8.140625" bestFit="1" customWidth="1"/>
    <col min="21" max="21" width="5" style="1" bestFit="1" customWidth="1"/>
    <col min="22" max="22" width="13.28515625" style="1" bestFit="1" customWidth="1"/>
    <col min="23" max="23" width="5.28515625" style="1" bestFit="1" customWidth="1"/>
    <col min="24" max="24" width="4.7109375" style="1" bestFit="1" customWidth="1"/>
    <col min="25" max="25" width="5" style="1" customWidth="1"/>
    <col min="26" max="26" width="6.85546875" style="40" bestFit="1" customWidth="1"/>
    <col min="27" max="27" width="4" style="1" bestFit="1" customWidth="1"/>
    <col min="28" max="28" width="7.140625" style="40" bestFit="1" customWidth="1"/>
    <col min="29" max="29" width="8.140625" style="40" bestFit="1" customWidth="1"/>
  </cols>
  <sheetData>
    <row r="1" spans="1:31" ht="15.75" thickBot="1" x14ac:dyDescent="0.3">
      <c r="K1" s="52"/>
      <c r="L1" s="52"/>
      <c r="M1" s="52"/>
      <c r="N1" s="52"/>
      <c r="O1" s="52"/>
      <c r="P1" s="52"/>
      <c r="Q1" s="52"/>
      <c r="R1" s="52"/>
      <c r="S1" s="113"/>
    </row>
    <row r="2" spans="1:31" ht="21" x14ac:dyDescent="0.35">
      <c r="F2" s="61" t="s">
        <v>503</v>
      </c>
      <c r="K2" s="50"/>
      <c r="O2" s="108" t="s">
        <v>505</v>
      </c>
      <c r="S2" s="86"/>
      <c r="U2" s="48"/>
      <c r="V2" s="54"/>
      <c r="W2" s="54"/>
      <c r="X2" s="54"/>
      <c r="Y2" s="109" t="s">
        <v>514</v>
      </c>
      <c r="Z2" s="110"/>
      <c r="AA2" s="54"/>
      <c r="AB2" s="110"/>
      <c r="AC2" s="111"/>
    </row>
    <row r="3" spans="1:31" x14ac:dyDescent="0.25">
      <c r="A3" s="47" t="s">
        <v>509</v>
      </c>
      <c r="F3" s="29" t="s">
        <v>508</v>
      </c>
      <c r="K3" s="50"/>
      <c r="O3" s="1" t="s">
        <v>506</v>
      </c>
      <c r="S3" s="86"/>
      <c r="U3" s="50"/>
      <c r="Y3" s="1" t="s">
        <v>506</v>
      </c>
      <c r="AC3" s="89"/>
    </row>
    <row r="4" spans="1:31" ht="15.75" thickBot="1" x14ac:dyDescent="0.3">
      <c r="K4" s="50"/>
      <c r="S4" s="86"/>
      <c r="U4" s="50"/>
      <c r="AC4" s="89"/>
    </row>
    <row r="5" spans="1:31" x14ac:dyDescent="0.25">
      <c r="B5" s="48"/>
      <c r="C5" s="49" t="s">
        <v>478</v>
      </c>
      <c r="D5" s="55"/>
      <c r="E5" s="49" t="s">
        <v>479</v>
      </c>
      <c r="F5" s="55"/>
      <c r="G5" s="49" t="s">
        <v>477</v>
      </c>
      <c r="H5" s="55"/>
      <c r="I5" s="58" t="s">
        <v>481</v>
      </c>
      <c r="J5" s="62"/>
      <c r="K5" s="87" t="s">
        <v>500</v>
      </c>
      <c r="L5" s="29" t="s">
        <v>502</v>
      </c>
      <c r="M5" s="29" t="s">
        <v>317</v>
      </c>
      <c r="N5" s="29" t="s">
        <v>305</v>
      </c>
      <c r="O5" s="29" t="s">
        <v>314</v>
      </c>
      <c r="P5" s="29" t="s">
        <v>319</v>
      </c>
      <c r="Q5" s="29" t="s">
        <v>315</v>
      </c>
      <c r="R5" s="29" t="s">
        <v>318</v>
      </c>
      <c r="S5" s="88" t="s">
        <v>324</v>
      </c>
      <c r="T5" s="45"/>
      <c r="U5" s="87" t="s">
        <v>501</v>
      </c>
      <c r="V5" s="29" t="s">
        <v>500</v>
      </c>
      <c r="W5" s="29" t="s">
        <v>317</v>
      </c>
      <c r="X5" s="29" t="s">
        <v>305</v>
      </c>
      <c r="Y5" s="29" t="s">
        <v>314</v>
      </c>
      <c r="Z5" s="33" t="s">
        <v>319</v>
      </c>
      <c r="AA5" s="29" t="s">
        <v>315</v>
      </c>
      <c r="AB5" s="33" t="s">
        <v>318</v>
      </c>
      <c r="AC5" s="97" t="s">
        <v>324</v>
      </c>
    </row>
    <row r="6" spans="1:31" x14ac:dyDescent="0.25">
      <c r="B6" s="50">
        <v>7</v>
      </c>
      <c r="C6" s="1" t="s">
        <v>475</v>
      </c>
      <c r="D6" s="50">
        <v>0</v>
      </c>
      <c r="E6" s="1" t="s">
        <v>487</v>
      </c>
      <c r="F6" s="50">
        <v>73</v>
      </c>
      <c r="G6" s="1" t="s">
        <v>480</v>
      </c>
      <c r="H6" s="56">
        <v>10.333333333333334</v>
      </c>
      <c r="I6" s="59" t="s">
        <v>487</v>
      </c>
      <c r="K6" s="92" t="s">
        <v>104</v>
      </c>
      <c r="L6" s="82">
        <f t="shared" ref="L6:L30" si="0">M6+N6</f>
        <v>25</v>
      </c>
      <c r="M6" s="82">
        <v>18</v>
      </c>
      <c r="N6" s="82">
        <v>7</v>
      </c>
      <c r="O6" s="82">
        <v>178</v>
      </c>
      <c r="P6" s="83">
        <v>7.0610119047619042</v>
      </c>
      <c r="Q6" s="82">
        <v>81</v>
      </c>
      <c r="R6" s="83">
        <v>3.197916666666667</v>
      </c>
      <c r="S6" s="94">
        <f>O6-Q6</f>
        <v>97</v>
      </c>
      <c r="U6" s="50">
        <v>2022</v>
      </c>
      <c r="V6" s="1" t="s">
        <v>177</v>
      </c>
      <c r="W6" s="1">
        <v>3</v>
      </c>
      <c r="X6" s="1">
        <v>2</v>
      </c>
      <c r="Y6" s="1">
        <v>29</v>
      </c>
      <c r="Z6" s="40">
        <v>5.8</v>
      </c>
      <c r="AA6" s="1">
        <v>24</v>
      </c>
      <c r="AB6" s="40">
        <v>4.8</v>
      </c>
      <c r="AC6" s="90">
        <f>Y6-AA6</f>
        <v>5</v>
      </c>
    </row>
    <row r="7" spans="1:31" x14ac:dyDescent="0.25">
      <c r="B7" s="50">
        <v>7</v>
      </c>
      <c r="C7" s="1" t="s">
        <v>486</v>
      </c>
      <c r="D7" s="50">
        <v>1</v>
      </c>
      <c r="E7" s="1" t="s">
        <v>475</v>
      </c>
      <c r="F7" s="50">
        <v>62</v>
      </c>
      <c r="G7" s="1" t="s">
        <v>487</v>
      </c>
      <c r="H7" s="50">
        <v>10</v>
      </c>
      <c r="I7" s="59" t="s">
        <v>491</v>
      </c>
      <c r="K7" s="92" t="s">
        <v>24</v>
      </c>
      <c r="L7" s="82">
        <f t="shared" si="0"/>
        <v>23</v>
      </c>
      <c r="M7" s="82">
        <v>18</v>
      </c>
      <c r="N7" s="82">
        <v>5</v>
      </c>
      <c r="O7" s="82">
        <v>174</v>
      </c>
      <c r="P7" s="83">
        <v>7.4345238095238093</v>
      </c>
      <c r="Q7" s="82">
        <v>65</v>
      </c>
      <c r="R7" s="83">
        <v>3.2321428571428572</v>
      </c>
      <c r="S7" s="94">
        <f t="shared" ref="S7:S30" si="1">O7-Q7</f>
        <v>109</v>
      </c>
      <c r="U7" s="50">
        <v>2023</v>
      </c>
      <c r="V7" s="1" t="s">
        <v>177</v>
      </c>
      <c r="W7" s="1">
        <v>1</v>
      </c>
      <c r="X7" s="1">
        <v>2</v>
      </c>
      <c r="Y7" s="1">
        <v>8</v>
      </c>
      <c r="Z7" s="40">
        <v>2.6666666666666665</v>
      </c>
      <c r="AA7" s="1">
        <v>21</v>
      </c>
      <c r="AB7" s="40">
        <v>7</v>
      </c>
      <c r="AC7" s="90">
        <f t="shared" ref="AC7:AC73" si="2">Y7-AA7</f>
        <v>-13</v>
      </c>
    </row>
    <row r="8" spans="1:31" x14ac:dyDescent="0.25">
      <c r="B8" s="50">
        <v>6</v>
      </c>
      <c r="C8" s="1" t="s">
        <v>487</v>
      </c>
      <c r="D8" s="50">
        <v>1</v>
      </c>
      <c r="E8" s="1" t="s">
        <v>486</v>
      </c>
      <c r="F8" s="50">
        <v>60</v>
      </c>
      <c r="G8" s="1" t="s">
        <v>486</v>
      </c>
      <c r="H8" s="56">
        <v>9.3333333333333339</v>
      </c>
      <c r="I8" s="59" t="s">
        <v>492</v>
      </c>
      <c r="K8" s="92" t="s">
        <v>292</v>
      </c>
      <c r="L8" s="82">
        <f t="shared" si="0"/>
        <v>21</v>
      </c>
      <c r="M8" s="82">
        <v>13</v>
      </c>
      <c r="N8" s="82">
        <v>8</v>
      </c>
      <c r="O8" s="82">
        <v>110</v>
      </c>
      <c r="P8" s="83">
        <v>5.3666666666666671</v>
      </c>
      <c r="Q8" s="82">
        <v>86</v>
      </c>
      <c r="R8" s="83">
        <v>4.354166666666667</v>
      </c>
      <c r="S8" s="94">
        <f t="shared" si="1"/>
        <v>24</v>
      </c>
      <c r="U8" s="50"/>
      <c r="V8" s="101" t="s">
        <v>177</v>
      </c>
      <c r="W8" s="101">
        <v>4</v>
      </c>
      <c r="X8" s="101">
        <v>4</v>
      </c>
      <c r="Y8" s="101">
        <v>37</v>
      </c>
      <c r="Z8" s="102">
        <v>4.2333333333333334</v>
      </c>
      <c r="AA8" s="101">
        <v>45</v>
      </c>
      <c r="AB8" s="102">
        <v>5.9</v>
      </c>
      <c r="AC8" s="90">
        <f t="shared" si="2"/>
        <v>-8</v>
      </c>
    </row>
    <row r="9" spans="1:31" x14ac:dyDescent="0.25">
      <c r="B9" s="50">
        <v>6</v>
      </c>
      <c r="C9" s="1" t="s">
        <v>480</v>
      </c>
      <c r="D9" s="50">
        <v>1</v>
      </c>
      <c r="E9" s="1" t="s">
        <v>476</v>
      </c>
      <c r="F9" s="50">
        <v>56</v>
      </c>
      <c r="G9" s="1" t="s">
        <v>489</v>
      </c>
      <c r="H9" s="56">
        <v>9.125</v>
      </c>
      <c r="I9" s="59" t="s">
        <v>480</v>
      </c>
      <c r="K9" s="50" t="s">
        <v>105</v>
      </c>
      <c r="L9" s="1">
        <f t="shared" si="0"/>
        <v>20</v>
      </c>
      <c r="M9" s="1">
        <v>12</v>
      </c>
      <c r="N9" s="1">
        <v>8</v>
      </c>
      <c r="O9" s="1">
        <v>128</v>
      </c>
      <c r="P9" s="40">
        <v>6.208333333333333</v>
      </c>
      <c r="Q9" s="1">
        <v>93</v>
      </c>
      <c r="R9" s="40">
        <v>4.8511904761904763</v>
      </c>
      <c r="S9" s="90">
        <f t="shared" si="1"/>
        <v>35</v>
      </c>
      <c r="U9" s="50"/>
      <c r="AC9" s="90"/>
    </row>
    <row r="10" spans="1:31" ht="15.75" thickBot="1" x14ac:dyDescent="0.3">
      <c r="B10" s="50">
        <v>6</v>
      </c>
      <c r="C10" s="1" t="s">
        <v>488</v>
      </c>
      <c r="D10" s="50"/>
      <c r="F10" s="50">
        <v>48</v>
      </c>
      <c r="G10" s="1" t="s">
        <v>490</v>
      </c>
      <c r="H10" s="57">
        <v>8.6</v>
      </c>
      <c r="I10" s="60" t="s">
        <v>486</v>
      </c>
      <c r="K10" s="50" t="s">
        <v>302</v>
      </c>
      <c r="L10" s="1">
        <f t="shared" si="0"/>
        <v>20</v>
      </c>
      <c r="M10" s="1">
        <v>12</v>
      </c>
      <c r="N10" s="1">
        <v>8</v>
      </c>
      <c r="O10" s="1">
        <v>97</v>
      </c>
      <c r="P10" s="40">
        <v>4.7062499999999998</v>
      </c>
      <c r="Q10" s="1">
        <v>78</v>
      </c>
      <c r="R10" s="41">
        <v>3.9937499999999999</v>
      </c>
      <c r="S10" s="90">
        <f t="shared" si="1"/>
        <v>19</v>
      </c>
      <c r="U10" s="50">
        <v>2018</v>
      </c>
      <c r="V10" s="101" t="s">
        <v>297</v>
      </c>
      <c r="W10" s="101">
        <v>0</v>
      </c>
      <c r="X10" s="101">
        <v>2</v>
      </c>
      <c r="Y10" s="101">
        <v>8</v>
      </c>
      <c r="Z10" s="102">
        <v>4</v>
      </c>
      <c r="AA10" s="101">
        <v>27</v>
      </c>
      <c r="AB10" s="102">
        <v>13.5</v>
      </c>
      <c r="AC10" s="103">
        <f t="shared" si="2"/>
        <v>-19</v>
      </c>
    </row>
    <row r="11" spans="1:31" x14ac:dyDescent="0.25">
      <c r="B11" s="53"/>
      <c r="C11" s="49" t="s">
        <v>482</v>
      </c>
      <c r="D11" s="55"/>
      <c r="E11" s="49" t="s">
        <v>483</v>
      </c>
      <c r="F11" s="55"/>
      <c r="G11" s="49" t="s">
        <v>499</v>
      </c>
      <c r="H11" s="48"/>
      <c r="I11" s="54"/>
      <c r="K11" s="50" t="s">
        <v>255</v>
      </c>
      <c r="L11" s="1">
        <f t="shared" si="0"/>
        <v>19</v>
      </c>
      <c r="M11" s="1">
        <v>12</v>
      </c>
      <c r="N11" s="1">
        <v>7</v>
      </c>
      <c r="O11" s="1">
        <v>97</v>
      </c>
      <c r="P11" s="41">
        <v>5.0119047619047628</v>
      </c>
      <c r="Q11" s="1">
        <v>49</v>
      </c>
      <c r="R11" s="41">
        <v>2.9642857142857144</v>
      </c>
      <c r="S11" s="90">
        <f t="shared" si="1"/>
        <v>48</v>
      </c>
      <c r="U11" s="50"/>
      <c r="AC11" s="90"/>
    </row>
    <row r="12" spans="1:31" x14ac:dyDescent="0.25">
      <c r="B12" s="50">
        <v>4</v>
      </c>
      <c r="C12" s="1" t="s">
        <v>497</v>
      </c>
      <c r="D12" s="50">
        <v>0.66666666666666663</v>
      </c>
      <c r="E12" s="1" t="s">
        <v>487</v>
      </c>
      <c r="F12" s="50">
        <v>58</v>
      </c>
      <c r="G12" s="1" t="s">
        <v>487</v>
      </c>
      <c r="H12" s="50"/>
      <c r="K12" s="92" t="s">
        <v>176</v>
      </c>
      <c r="L12" s="82">
        <f t="shared" si="0"/>
        <v>18</v>
      </c>
      <c r="M12" s="82">
        <v>10</v>
      </c>
      <c r="N12" s="82">
        <v>8</v>
      </c>
      <c r="O12" s="82">
        <v>108</v>
      </c>
      <c r="P12" s="83">
        <v>7.1333333333333329</v>
      </c>
      <c r="Q12" s="82">
        <v>105</v>
      </c>
      <c r="R12" s="83">
        <v>5.7958333333333334</v>
      </c>
      <c r="S12" s="94">
        <f t="shared" si="1"/>
        <v>3</v>
      </c>
      <c r="U12" s="50">
        <v>2018</v>
      </c>
      <c r="V12" s="1" t="s">
        <v>102</v>
      </c>
      <c r="W12" s="1">
        <v>4</v>
      </c>
      <c r="X12" s="1">
        <v>2</v>
      </c>
      <c r="Y12" s="1">
        <v>56</v>
      </c>
      <c r="Z12" s="40">
        <v>9.3333333333333339</v>
      </c>
      <c r="AA12" s="1">
        <v>27</v>
      </c>
      <c r="AB12" s="40">
        <v>4.5</v>
      </c>
      <c r="AC12" s="90">
        <f>Y12-AA12</f>
        <v>29</v>
      </c>
    </row>
    <row r="13" spans="1:31" x14ac:dyDescent="0.25">
      <c r="B13" s="50">
        <v>10</v>
      </c>
      <c r="C13" s="1" t="s">
        <v>498</v>
      </c>
      <c r="D13" s="50">
        <v>1.8571428571428572</v>
      </c>
      <c r="E13" s="1" t="s">
        <v>494</v>
      </c>
      <c r="F13" s="50">
        <v>48</v>
      </c>
      <c r="G13" s="1" t="s">
        <v>493</v>
      </c>
      <c r="H13" s="50"/>
      <c r="K13" s="92" t="s">
        <v>102</v>
      </c>
      <c r="L13" s="82">
        <f t="shared" si="0"/>
        <v>17</v>
      </c>
      <c r="M13" s="82">
        <v>9</v>
      </c>
      <c r="N13" s="82">
        <v>8</v>
      </c>
      <c r="O13" s="82">
        <v>92</v>
      </c>
      <c r="P13" s="83">
        <v>4.5833333333333339</v>
      </c>
      <c r="Q13" s="82">
        <v>81</v>
      </c>
      <c r="R13" s="83">
        <v>4.7374999999999998</v>
      </c>
      <c r="S13" s="94">
        <f t="shared" si="1"/>
        <v>11</v>
      </c>
      <c r="U13" s="50">
        <v>2019</v>
      </c>
      <c r="V13" s="1" t="s">
        <v>102</v>
      </c>
      <c r="W13" s="1">
        <v>3</v>
      </c>
      <c r="X13" s="1">
        <v>2</v>
      </c>
      <c r="Y13" s="1">
        <v>15</v>
      </c>
      <c r="Z13" s="40">
        <v>3</v>
      </c>
      <c r="AA13" s="1">
        <v>21</v>
      </c>
      <c r="AB13" s="40">
        <v>4.2</v>
      </c>
      <c r="AC13" s="90">
        <f>Y13-AA13</f>
        <v>-6</v>
      </c>
    </row>
    <row r="14" spans="1:31" x14ac:dyDescent="0.25">
      <c r="B14" s="50">
        <v>13</v>
      </c>
      <c r="C14" s="1" t="s">
        <v>475</v>
      </c>
      <c r="D14" s="50">
        <v>1.875</v>
      </c>
      <c r="E14" s="1" t="s">
        <v>488</v>
      </c>
      <c r="F14" s="50">
        <v>34</v>
      </c>
      <c r="G14" s="1" t="s">
        <v>475</v>
      </c>
      <c r="H14" s="50"/>
      <c r="K14" s="92" t="s">
        <v>112</v>
      </c>
      <c r="L14" s="82">
        <f t="shared" si="0"/>
        <v>15</v>
      </c>
      <c r="M14" s="82">
        <v>7</v>
      </c>
      <c r="N14" s="82">
        <v>8</v>
      </c>
      <c r="O14" s="82">
        <v>65</v>
      </c>
      <c r="P14" s="83">
        <v>4.4708333333333332</v>
      </c>
      <c r="Q14" s="82">
        <v>63</v>
      </c>
      <c r="R14" s="83">
        <v>5.6166666666666671</v>
      </c>
      <c r="S14" s="94">
        <f t="shared" si="1"/>
        <v>2</v>
      </c>
      <c r="U14" s="50">
        <v>2022</v>
      </c>
      <c r="V14" s="1" t="s">
        <v>102</v>
      </c>
      <c r="W14" s="1">
        <v>2</v>
      </c>
      <c r="X14" s="1">
        <v>2</v>
      </c>
      <c r="Y14" s="1">
        <v>18</v>
      </c>
      <c r="Z14" s="40">
        <v>4.5</v>
      </c>
      <c r="AA14" s="1">
        <v>25</v>
      </c>
      <c r="AB14" s="40">
        <v>6.25</v>
      </c>
      <c r="AC14" s="90">
        <f>Y14-AA14</f>
        <v>-7</v>
      </c>
    </row>
    <row r="15" spans="1:31" x14ac:dyDescent="0.25">
      <c r="B15" s="50">
        <v>13</v>
      </c>
      <c r="C15" s="1" t="s">
        <v>495</v>
      </c>
      <c r="D15" s="50">
        <v>2.1666666666666665</v>
      </c>
      <c r="E15" s="1" t="s">
        <v>495</v>
      </c>
      <c r="F15" s="50">
        <v>29</v>
      </c>
      <c r="G15" s="1" t="s">
        <v>489</v>
      </c>
      <c r="H15" s="50"/>
      <c r="K15" s="50" t="s">
        <v>298</v>
      </c>
      <c r="L15" s="1">
        <f t="shared" si="0"/>
        <v>13</v>
      </c>
      <c r="M15" s="1">
        <v>5</v>
      </c>
      <c r="N15" s="1">
        <v>8</v>
      </c>
      <c r="O15" s="1">
        <v>75</v>
      </c>
      <c r="P15" s="41">
        <v>5.0083333333333337</v>
      </c>
      <c r="Q15" s="1">
        <v>82</v>
      </c>
      <c r="R15" s="40">
        <v>6.0750000000000002</v>
      </c>
      <c r="S15" s="90">
        <f t="shared" si="1"/>
        <v>-7</v>
      </c>
      <c r="U15" s="50">
        <v>2023</v>
      </c>
      <c r="V15" s="1" t="s">
        <v>102</v>
      </c>
      <c r="W15" s="1">
        <v>0</v>
      </c>
      <c r="X15" s="1">
        <v>2</v>
      </c>
      <c r="Y15" s="1">
        <v>3</v>
      </c>
      <c r="Z15" s="40">
        <v>1.5</v>
      </c>
      <c r="AA15" s="1">
        <v>8</v>
      </c>
      <c r="AB15" s="40">
        <v>4</v>
      </c>
      <c r="AC15" s="90">
        <f>Y15-AA15</f>
        <v>-5</v>
      </c>
    </row>
    <row r="16" spans="1:31" ht="15.75" thickBot="1" x14ac:dyDescent="0.3">
      <c r="B16" s="51">
        <v>13</v>
      </c>
      <c r="C16" s="52" t="s">
        <v>484</v>
      </c>
      <c r="D16" s="51">
        <v>2.5</v>
      </c>
      <c r="E16" s="52" t="s">
        <v>496</v>
      </c>
      <c r="F16" s="51">
        <v>29</v>
      </c>
      <c r="G16" s="52" t="s">
        <v>486</v>
      </c>
      <c r="H16" s="50"/>
      <c r="K16" s="50" t="s">
        <v>300</v>
      </c>
      <c r="L16" s="1">
        <f t="shared" si="0"/>
        <v>13</v>
      </c>
      <c r="M16" s="1">
        <v>5</v>
      </c>
      <c r="N16" s="1">
        <v>8</v>
      </c>
      <c r="O16" s="1">
        <v>55</v>
      </c>
      <c r="P16" s="41">
        <v>4.041666666666667</v>
      </c>
      <c r="Q16" s="1">
        <v>67</v>
      </c>
      <c r="R16" s="40">
        <v>20.916666666666664</v>
      </c>
      <c r="S16" s="90">
        <f t="shared" si="1"/>
        <v>-12</v>
      </c>
      <c r="U16" s="50"/>
      <c r="V16" s="101" t="s">
        <v>102</v>
      </c>
      <c r="W16" s="101">
        <v>9</v>
      </c>
      <c r="X16" s="101">
        <v>8</v>
      </c>
      <c r="Y16" s="101">
        <v>92</v>
      </c>
      <c r="Z16" s="102">
        <v>4.5833333333333339</v>
      </c>
      <c r="AA16" s="101">
        <v>81</v>
      </c>
      <c r="AB16" s="102">
        <v>4.7374999999999998</v>
      </c>
      <c r="AC16" s="103">
        <f t="shared" si="2"/>
        <v>11</v>
      </c>
      <c r="AE16" s="71"/>
    </row>
    <row r="17" spans="1:29" x14ac:dyDescent="0.25">
      <c r="K17" s="50" t="s">
        <v>295</v>
      </c>
      <c r="L17" s="1">
        <f t="shared" si="0"/>
        <v>13</v>
      </c>
      <c r="M17" s="1">
        <v>5</v>
      </c>
      <c r="N17" s="1">
        <v>8</v>
      </c>
      <c r="O17" s="1">
        <v>58</v>
      </c>
      <c r="P17" s="40">
        <v>3.9333333333333331</v>
      </c>
      <c r="Q17" s="1">
        <v>91</v>
      </c>
      <c r="R17" s="40">
        <v>6.8583333333333334</v>
      </c>
      <c r="S17" s="90">
        <f t="shared" si="1"/>
        <v>-33</v>
      </c>
      <c r="U17" s="50"/>
      <c r="V17" s="101"/>
      <c r="W17" s="101"/>
      <c r="X17" s="101"/>
      <c r="Y17" s="101"/>
      <c r="Z17" s="102"/>
      <c r="AA17" s="101"/>
      <c r="AB17" s="102"/>
      <c r="AC17" s="103"/>
    </row>
    <row r="18" spans="1:29" x14ac:dyDescent="0.25">
      <c r="K18" s="92" t="s">
        <v>294</v>
      </c>
      <c r="L18" s="82">
        <f t="shared" si="0"/>
        <v>12</v>
      </c>
      <c r="M18" s="82">
        <v>4</v>
      </c>
      <c r="N18" s="82">
        <v>8</v>
      </c>
      <c r="O18" s="82">
        <v>36</v>
      </c>
      <c r="P18" s="83">
        <v>2.9375</v>
      </c>
      <c r="Q18" s="82">
        <v>73</v>
      </c>
      <c r="R18" s="83">
        <v>5.854166666666667</v>
      </c>
      <c r="S18" s="94">
        <f t="shared" si="1"/>
        <v>-37</v>
      </c>
      <c r="U18" s="87" t="s">
        <v>501</v>
      </c>
      <c r="V18" s="29" t="s">
        <v>500</v>
      </c>
      <c r="W18" s="29" t="s">
        <v>317</v>
      </c>
      <c r="X18" s="29" t="s">
        <v>305</v>
      </c>
      <c r="Y18" s="29" t="s">
        <v>314</v>
      </c>
      <c r="Z18" s="33" t="s">
        <v>319</v>
      </c>
      <c r="AA18" s="29" t="s">
        <v>315</v>
      </c>
      <c r="AB18" s="33" t="s">
        <v>318</v>
      </c>
      <c r="AC18" s="97" t="s">
        <v>324</v>
      </c>
    </row>
    <row r="19" spans="1:29" ht="21" x14ac:dyDescent="0.35">
      <c r="F19" s="61" t="s">
        <v>485</v>
      </c>
      <c r="K19" s="92" t="s">
        <v>196</v>
      </c>
      <c r="L19" s="82">
        <f t="shared" si="0"/>
        <v>12</v>
      </c>
      <c r="M19" s="82">
        <v>4</v>
      </c>
      <c r="N19" s="82">
        <v>8</v>
      </c>
      <c r="O19" s="82">
        <v>46</v>
      </c>
      <c r="P19" s="83">
        <v>3.35</v>
      </c>
      <c r="Q19" s="82">
        <v>93</v>
      </c>
      <c r="R19" s="83">
        <v>7.0666666666666664</v>
      </c>
      <c r="S19" s="94">
        <f t="shared" si="1"/>
        <v>-47</v>
      </c>
      <c r="U19" s="50">
        <v>2018</v>
      </c>
      <c r="V19" s="1" t="s">
        <v>294</v>
      </c>
      <c r="W19" s="1">
        <v>0</v>
      </c>
      <c r="X19" s="1">
        <v>2</v>
      </c>
      <c r="Y19" s="1">
        <v>7</v>
      </c>
      <c r="Z19" s="40">
        <v>3.5</v>
      </c>
      <c r="AA19" s="1">
        <v>13</v>
      </c>
      <c r="AB19" s="40">
        <v>6.5</v>
      </c>
      <c r="AC19" s="90">
        <f>Y19-AA19</f>
        <v>-6</v>
      </c>
    </row>
    <row r="20" spans="1:29" x14ac:dyDescent="0.25">
      <c r="A20" s="47" t="s">
        <v>510</v>
      </c>
      <c r="F20" s="3" t="s">
        <v>507</v>
      </c>
      <c r="K20" s="92" t="s">
        <v>17</v>
      </c>
      <c r="L20" s="82">
        <f t="shared" si="0"/>
        <v>11</v>
      </c>
      <c r="M20" s="82">
        <v>3</v>
      </c>
      <c r="N20" s="82">
        <v>8</v>
      </c>
      <c r="O20" s="82">
        <v>54</v>
      </c>
      <c r="P20" s="83">
        <v>4.4375</v>
      </c>
      <c r="Q20" s="82">
        <v>80</v>
      </c>
      <c r="R20" s="93">
        <v>7.0208333333333339</v>
      </c>
      <c r="S20" s="94">
        <f t="shared" si="1"/>
        <v>-26</v>
      </c>
      <c r="U20" s="50">
        <v>2019</v>
      </c>
      <c r="V20" s="1" t="s">
        <v>294</v>
      </c>
      <c r="W20" s="1">
        <v>1</v>
      </c>
      <c r="X20" s="1">
        <v>2</v>
      </c>
      <c r="Y20" s="1">
        <v>5</v>
      </c>
      <c r="Z20" s="40">
        <v>1.6666666666666667</v>
      </c>
      <c r="AA20" s="1">
        <v>9</v>
      </c>
      <c r="AB20" s="40">
        <v>3</v>
      </c>
      <c r="AC20" s="90">
        <f>Y20-AA20</f>
        <v>-4</v>
      </c>
    </row>
    <row r="21" spans="1:29" ht="15.75" thickBot="1" x14ac:dyDescent="0.3">
      <c r="K21" s="50" t="s">
        <v>296</v>
      </c>
      <c r="L21" s="1">
        <f t="shared" si="0"/>
        <v>9</v>
      </c>
      <c r="M21" s="1">
        <v>5</v>
      </c>
      <c r="N21" s="1">
        <v>4</v>
      </c>
      <c r="O21" s="1">
        <v>56</v>
      </c>
      <c r="P21" s="40">
        <v>6.35</v>
      </c>
      <c r="Q21" s="1">
        <v>43</v>
      </c>
      <c r="R21" s="40">
        <v>4.875</v>
      </c>
      <c r="S21" s="90">
        <f t="shared" si="1"/>
        <v>13</v>
      </c>
      <c r="U21" s="50">
        <v>2022</v>
      </c>
      <c r="V21" s="1" t="s">
        <v>294</v>
      </c>
      <c r="W21" s="1">
        <v>2</v>
      </c>
      <c r="X21" s="1">
        <v>2</v>
      </c>
      <c r="Y21" s="1">
        <v>17</v>
      </c>
      <c r="Z21" s="40">
        <v>4.25</v>
      </c>
      <c r="AA21" s="1">
        <v>37</v>
      </c>
      <c r="AB21" s="40">
        <v>9.25</v>
      </c>
      <c r="AC21" s="90">
        <f>Y21-AA21</f>
        <v>-20</v>
      </c>
    </row>
    <row r="22" spans="1:29" x14ac:dyDescent="0.25">
      <c r="B22" s="48"/>
      <c r="C22" s="63" t="s">
        <v>502</v>
      </c>
      <c r="D22" s="65"/>
      <c r="E22" s="63" t="s">
        <v>317</v>
      </c>
      <c r="F22" s="65"/>
      <c r="G22" s="63" t="s">
        <v>479</v>
      </c>
      <c r="H22" s="65"/>
      <c r="I22" s="64" t="s">
        <v>477</v>
      </c>
      <c r="K22" s="50" t="s">
        <v>399</v>
      </c>
      <c r="L22" s="1">
        <f t="shared" si="0"/>
        <v>9</v>
      </c>
      <c r="M22" s="1">
        <v>3</v>
      </c>
      <c r="N22" s="1">
        <v>6</v>
      </c>
      <c r="O22" s="1">
        <v>44</v>
      </c>
      <c r="P22" s="40">
        <v>4.4722222222222223</v>
      </c>
      <c r="Q22" s="1">
        <v>20</v>
      </c>
      <c r="R22" s="40">
        <v>6.6111111111111107</v>
      </c>
      <c r="S22" s="90">
        <f t="shared" si="1"/>
        <v>24</v>
      </c>
      <c r="U22" s="50">
        <v>2023</v>
      </c>
      <c r="V22" s="1" t="s">
        <v>294</v>
      </c>
      <c r="W22" s="1">
        <v>1</v>
      </c>
      <c r="X22" s="1">
        <v>2</v>
      </c>
      <c r="Y22" s="1">
        <v>7</v>
      </c>
      <c r="Z22" s="40">
        <v>2.3333333333333335</v>
      </c>
      <c r="AA22" s="1">
        <v>14</v>
      </c>
      <c r="AB22" s="40">
        <v>4.666666666666667</v>
      </c>
      <c r="AC22" s="90">
        <f>Y22-AA22</f>
        <v>-7</v>
      </c>
    </row>
    <row r="23" spans="1:29" x14ac:dyDescent="0.25">
      <c r="B23" s="50">
        <v>25</v>
      </c>
      <c r="C23" s="1" t="s">
        <v>104</v>
      </c>
      <c r="D23" s="50">
        <v>18</v>
      </c>
      <c r="E23" s="1" t="s">
        <v>104</v>
      </c>
      <c r="F23" s="50">
        <v>5</v>
      </c>
      <c r="G23" s="1" t="s">
        <v>24</v>
      </c>
      <c r="H23" s="50">
        <v>178</v>
      </c>
      <c r="I23" s="59" t="s">
        <v>104</v>
      </c>
      <c r="K23" s="50" t="s">
        <v>301</v>
      </c>
      <c r="L23" s="1">
        <f t="shared" si="0"/>
        <v>9</v>
      </c>
      <c r="M23" s="1">
        <v>1</v>
      </c>
      <c r="N23" s="1">
        <v>8</v>
      </c>
      <c r="O23" s="1">
        <v>28</v>
      </c>
      <c r="P23" s="40">
        <v>3.291666666666667</v>
      </c>
      <c r="Q23" s="1">
        <v>66</v>
      </c>
      <c r="R23" s="40">
        <v>7.458333333333333</v>
      </c>
      <c r="S23" s="90">
        <f t="shared" si="1"/>
        <v>-38</v>
      </c>
      <c r="U23" s="50"/>
      <c r="V23" s="101" t="s">
        <v>294</v>
      </c>
      <c r="W23" s="101">
        <v>4</v>
      </c>
      <c r="X23" s="101">
        <v>8</v>
      </c>
      <c r="Y23" s="101">
        <v>36</v>
      </c>
      <c r="Z23" s="102">
        <v>2.9375</v>
      </c>
      <c r="AA23" s="101">
        <v>73</v>
      </c>
      <c r="AB23" s="102">
        <v>5.854166666666667</v>
      </c>
      <c r="AC23" s="103">
        <f t="shared" si="2"/>
        <v>-37</v>
      </c>
    </row>
    <row r="24" spans="1:29" x14ac:dyDescent="0.25">
      <c r="B24" s="50">
        <v>23</v>
      </c>
      <c r="C24" s="1" t="s">
        <v>24</v>
      </c>
      <c r="D24" s="50">
        <v>18</v>
      </c>
      <c r="E24" s="1" t="s">
        <v>24</v>
      </c>
      <c r="F24" s="50">
        <v>7</v>
      </c>
      <c r="G24" s="1" t="s">
        <v>104</v>
      </c>
      <c r="H24" s="50">
        <v>174</v>
      </c>
      <c r="I24" s="59" t="s">
        <v>24</v>
      </c>
      <c r="K24" s="92" t="s">
        <v>177</v>
      </c>
      <c r="L24" s="82">
        <f t="shared" si="0"/>
        <v>8</v>
      </c>
      <c r="M24" s="82">
        <v>4</v>
      </c>
      <c r="N24" s="82">
        <v>4</v>
      </c>
      <c r="O24" s="82">
        <v>37</v>
      </c>
      <c r="P24" s="83">
        <v>4.2333333333333334</v>
      </c>
      <c r="Q24" s="82">
        <v>45</v>
      </c>
      <c r="R24" s="83">
        <v>5.9</v>
      </c>
      <c r="S24" s="94">
        <f t="shared" si="1"/>
        <v>-8</v>
      </c>
      <c r="U24" s="50"/>
      <c r="AC24" s="90"/>
    </row>
    <row r="25" spans="1:29" x14ac:dyDescent="0.25">
      <c r="B25" s="50">
        <v>21</v>
      </c>
      <c r="C25" s="1" t="s">
        <v>292</v>
      </c>
      <c r="D25" s="50">
        <v>13</v>
      </c>
      <c r="E25" s="1" t="s">
        <v>292</v>
      </c>
      <c r="F25" s="50">
        <v>7</v>
      </c>
      <c r="G25" s="1" t="s">
        <v>255</v>
      </c>
      <c r="H25" s="50">
        <v>128</v>
      </c>
      <c r="I25" s="59" t="s">
        <v>105</v>
      </c>
      <c r="K25" s="92" t="s">
        <v>304</v>
      </c>
      <c r="L25" s="82">
        <f t="shared" si="0"/>
        <v>6</v>
      </c>
      <c r="M25" s="82">
        <v>2</v>
      </c>
      <c r="N25" s="82">
        <v>4</v>
      </c>
      <c r="O25" s="82">
        <v>21</v>
      </c>
      <c r="P25" s="82">
        <v>4</v>
      </c>
      <c r="Q25" s="82">
        <v>32</v>
      </c>
      <c r="R25" s="83">
        <v>8.5</v>
      </c>
      <c r="S25" s="94">
        <f t="shared" si="1"/>
        <v>-11</v>
      </c>
      <c r="U25" s="50">
        <v>2023</v>
      </c>
      <c r="V25" s="101" t="s">
        <v>460</v>
      </c>
      <c r="W25" s="101">
        <v>0</v>
      </c>
      <c r="X25" s="101">
        <v>2</v>
      </c>
      <c r="Y25" s="101">
        <v>10</v>
      </c>
      <c r="Z25" s="102">
        <v>5</v>
      </c>
      <c r="AA25" s="101">
        <v>17</v>
      </c>
      <c r="AB25" s="102">
        <v>8.5</v>
      </c>
      <c r="AC25" s="103">
        <f t="shared" si="2"/>
        <v>-7</v>
      </c>
    </row>
    <row r="26" spans="1:29" x14ac:dyDescent="0.25">
      <c r="B26" s="50">
        <v>20</v>
      </c>
      <c r="C26" s="1" t="s">
        <v>105</v>
      </c>
      <c r="D26" s="50">
        <v>12</v>
      </c>
      <c r="E26" s="1" t="s">
        <v>105</v>
      </c>
      <c r="F26" s="50"/>
      <c r="H26" s="50">
        <v>110</v>
      </c>
      <c r="I26" s="59" t="s">
        <v>292</v>
      </c>
      <c r="K26" s="92" t="s">
        <v>197</v>
      </c>
      <c r="L26" s="82">
        <f t="shared" si="0"/>
        <v>6</v>
      </c>
      <c r="M26" s="82">
        <v>2</v>
      </c>
      <c r="N26" s="82">
        <v>4</v>
      </c>
      <c r="O26" s="82">
        <v>27</v>
      </c>
      <c r="P26" s="83">
        <v>4.125</v>
      </c>
      <c r="Q26" s="82">
        <v>29</v>
      </c>
      <c r="R26" s="83">
        <v>5.375</v>
      </c>
      <c r="S26" s="94">
        <f t="shared" si="1"/>
        <v>-2</v>
      </c>
      <c r="U26" s="50"/>
      <c r="AC26" s="90"/>
    </row>
    <row r="27" spans="1:29" x14ac:dyDescent="0.25">
      <c r="B27" s="50">
        <v>20</v>
      </c>
      <c r="C27" s="1" t="s">
        <v>302</v>
      </c>
      <c r="D27" s="50">
        <v>12</v>
      </c>
      <c r="E27" s="1" t="s">
        <v>302</v>
      </c>
      <c r="F27" s="50"/>
      <c r="H27" s="50">
        <v>108</v>
      </c>
      <c r="I27" s="59" t="s">
        <v>176</v>
      </c>
      <c r="K27" s="50" t="s">
        <v>299</v>
      </c>
      <c r="L27" s="1">
        <f t="shared" si="0"/>
        <v>5</v>
      </c>
      <c r="M27" s="1">
        <v>1</v>
      </c>
      <c r="N27" s="1">
        <v>4</v>
      </c>
      <c r="O27" s="1">
        <v>13</v>
      </c>
      <c r="P27" s="40">
        <v>2.25</v>
      </c>
      <c r="Q27" s="1">
        <v>41</v>
      </c>
      <c r="R27" s="40">
        <v>8.25</v>
      </c>
      <c r="S27" s="90">
        <f t="shared" si="1"/>
        <v>-28</v>
      </c>
      <c r="U27" s="50">
        <v>2018</v>
      </c>
      <c r="V27" s="1" t="s">
        <v>298</v>
      </c>
      <c r="W27" s="1">
        <v>1</v>
      </c>
      <c r="X27" s="1">
        <v>2</v>
      </c>
      <c r="Y27" s="1">
        <v>17</v>
      </c>
      <c r="Z27" s="40">
        <v>5.666666666666667</v>
      </c>
      <c r="AA27" s="1">
        <v>16</v>
      </c>
      <c r="AB27" s="40">
        <v>5.333333333333333</v>
      </c>
      <c r="AC27" s="90">
        <f>Y27-AA27</f>
        <v>1</v>
      </c>
    </row>
    <row r="28" spans="1:29" ht="15.75" thickBot="1" x14ac:dyDescent="0.3">
      <c r="B28" s="51"/>
      <c r="C28" s="52"/>
      <c r="D28" s="51">
        <v>12</v>
      </c>
      <c r="E28" s="52" t="s">
        <v>255</v>
      </c>
      <c r="F28" s="51"/>
      <c r="G28" s="52"/>
      <c r="H28" s="51"/>
      <c r="I28" s="60"/>
      <c r="K28" s="50" t="s">
        <v>221</v>
      </c>
      <c r="L28" s="1">
        <f t="shared" si="0"/>
        <v>3</v>
      </c>
      <c r="M28" s="1">
        <v>1</v>
      </c>
      <c r="N28" s="1">
        <v>2</v>
      </c>
      <c r="O28" s="1">
        <v>14</v>
      </c>
      <c r="P28" s="40">
        <v>4.666666666666667</v>
      </c>
      <c r="Q28" s="1">
        <v>30</v>
      </c>
      <c r="R28" s="1">
        <v>10</v>
      </c>
      <c r="S28" s="90">
        <f t="shared" si="1"/>
        <v>-16</v>
      </c>
      <c r="U28" s="50">
        <v>2019</v>
      </c>
      <c r="V28" s="1" t="s">
        <v>298</v>
      </c>
      <c r="W28" s="1">
        <v>0</v>
      </c>
      <c r="X28" s="1">
        <v>2</v>
      </c>
      <c r="Y28" s="1">
        <v>3</v>
      </c>
      <c r="Z28" s="40">
        <v>1.5</v>
      </c>
      <c r="AA28" s="1">
        <v>9</v>
      </c>
      <c r="AB28" s="40">
        <v>4.5</v>
      </c>
      <c r="AC28" s="90">
        <f>Y28-AA28</f>
        <v>-6</v>
      </c>
    </row>
    <row r="29" spans="1:29" x14ac:dyDescent="0.25">
      <c r="K29" s="50" t="s">
        <v>297</v>
      </c>
      <c r="L29" s="1">
        <f t="shared" si="0"/>
        <v>2</v>
      </c>
      <c r="M29" s="1">
        <v>0</v>
      </c>
      <c r="N29" s="1">
        <v>2</v>
      </c>
      <c r="O29" s="1">
        <v>8</v>
      </c>
      <c r="P29" s="1">
        <v>4</v>
      </c>
      <c r="Q29" s="1">
        <v>27</v>
      </c>
      <c r="R29" s="40">
        <v>13.5</v>
      </c>
      <c r="S29" s="90">
        <f t="shared" si="1"/>
        <v>-19</v>
      </c>
      <c r="U29" s="50">
        <v>2022</v>
      </c>
      <c r="V29" s="1" t="s">
        <v>298</v>
      </c>
      <c r="W29" s="1">
        <v>1</v>
      </c>
      <c r="X29" s="1">
        <v>2</v>
      </c>
      <c r="Y29" s="1">
        <v>14</v>
      </c>
      <c r="Z29" s="40">
        <v>4.666666666666667</v>
      </c>
      <c r="AA29" s="1">
        <v>23</v>
      </c>
      <c r="AB29" s="40">
        <v>7.666666666666667</v>
      </c>
      <c r="AC29" s="90">
        <f>Y29-AA29</f>
        <v>-9</v>
      </c>
    </row>
    <row r="30" spans="1:29" ht="15.75" thickBot="1" x14ac:dyDescent="0.3">
      <c r="K30" s="51" t="s">
        <v>460</v>
      </c>
      <c r="L30" s="52">
        <f t="shared" si="0"/>
        <v>2</v>
      </c>
      <c r="M30" s="52">
        <v>0</v>
      </c>
      <c r="N30" s="52">
        <v>2</v>
      </c>
      <c r="O30" s="52">
        <v>10</v>
      </c>
      <c r="P30" s="52">
        <v>5</v>
      </c>
      <c r="Q30" s="52">
        <v>17</v>
      </c>
      <c r="R30" s="91">
        <v>8.5</v>
      </c>
      <c r="S30" s="95">
        <f t="shared" si="1"/>
        <v>-7</v>
      </c>
      <c r="U30" s="50">
        <v>2023</v>
      </c>
      <c r="V30" s="1" t="s">
        <v>298</v>
      </c>
      <c r="W30" s="1">
        <v>3</v>
      </c>
      <c r="X30" s="1">
        <v>2</v>
      </c>
      <c r="Y30" s="1">
        <v>41</v>
      </c>
      <c r="Z30" s="40">
        <v>8.1999999999999993</v>
      </c>
      <c r="AA30" s="1">
        <v>34</v>
      </c>
      <c r="AB30" s="40">
        <v>6.8</v>
      </c>
      <c r="AC30" s="90">
        <f>Y30-AA30</f>
        <v>7</v>
      </c>
    </row>
    <row r="31" spans="1:29" x14ac:dyDescent="0.25">
      <c r="B31" s="48"/>
      <c r="C31" s="63" t="s">
        <v>481</v>
      </c>
      <c r="D31" s="48"/>
      <c r="E31" s="63" t="s">
        <v>482</v>
      </c>
      <c r="F31" s="65"/>
      <c r="G31" s="63" t="s">
        <v>483</v>
      </c>
      <c r="H31" s="65"/>
      <c r="I31" s="64" t="s">
        <v>499</v>
      </c>
      <c r="U31" s="50"/>
      <c r="V31" s="101" t="s">
        <v>298</v>
      </c>
      <c r="W31" s="101">
        <v>5</v>
      </c>
      <c r="X31" s="101">
        <v>8</v>
      </c>
      <c r="Y31" s="101">
        <v>75</v>
      </c>
      <c r="Z31" s="102">
        <v>5.0083333333333337</v>
      </c>
      <c r="AA31" s="101">
        <v>82</v>
      </c>
      <c r="AB31" s="102">
        <v>6.0750000000000002</v>
      </c>
      <c r="AC31" s="103">
        <f t="shared" si="2"/>
        <v>-7</v>
      </c>
    </row>
    <row r="32" spans="1:29" x14ac:dyDescent="0.25">
      <c r="B32" s="50">
        <v>7.4345238095238093</v>
      </c>
      <c r="C32" s="1" t="s">
        <v>24</v>
      </c>
      <c r="D32" s="66">
        <v>49</v>
      </c>
      <c r="E32" s="1" t="s">
        <v>255</v>
      </c>
      <c r="F32" s="50">
        <v>2.9642857142857144</v>
      </c>
      <c r="G32" s="1" t="s">
        <v>255</v>
      </c>
      <c r="H32" s="50">
        <v>109</v>
      </c>
      <c r="I32" s="59" t="s">
        <v>24</v>
      </c>
      <c r="U32" s="50"/>
      <c r="AC32" s="90"/>
    </row>
    <row r="33" spans="2:29" x14ac:dyDescent="0.25">
      <c r="B33" s="50">
        <v>7.1333333333333329</v>
      </c>
      <c r="C33" s="1" t="s">
        <v>176</v>
      </c>
      <c r="D33" s="50">
        <v>63</v>
      </c>
      <c r="E33" s="1" t="s">
        <v>112</v>
      </c>
      <c r="F33" s="50">
        <v>3.197916666666667</v>
      </c>
      <c r="G33" s="1" t="s">
        <v>104</v>
      </c>
      <c r="H33" s="50">
        <v>97</v>
      </c>
      <c r="I33" s="59" t="s">
        <v>104</v>
      </c>
      <c r="U33" s="50">
        <v>2018</v>
      </c>
      <c r="V33" s="1" t="s">
        <v>300</v>
      </c>
      <c r="W33" s="1">
        <v>2</v>
      </c>
      <c r="X33" s="1">
        <v>2</v>
      </c>
      <c r="Y33" s="1">
        <v>20</v>
      </c>
      <c r="Z33" s="40">
        <v>5</v>
      </c>
      <c r="AA33" s="1">
        <v>18</v>
      </c>
      <c r="AB33" s="40">
        <v>4.5</v>
      </c>
      <c r="AC33" s="90">
        <f>Y33-AA33</f>
        <v>2</v>
      </c>
    </row>
    <row r="34" spans="2:29" ht="19.5" thickBot="1" x14ac:dyDescent="0.35">
      <c r="B34" s="50">
        <v>7.0610119047619042</v>
      </c>
      <c r="C34" s="1" t="s">
        <v>104</v>
      </c>
      <c r="D34" s="50">
        <v>65</v>
      </c>
      <c r="E34" s="1" t="s">
        <v>24</v>
      </c>
      <c r="F34" s="50">
        <v>3.2321428571428572</v>
      </c>
      <c r="G34" s="1" t="s">
        <v>24</v>
      </c>
      <c r="H34" s="50">
        <v>48</v>
      </c>
      <c r="I34" s="59" t="s">
        <v>255</v>
      </c>
      <c r="O34" s="108" t="s">
        <v>524</v>
      </c>
      <c r="U34" s="50">
        <v>2019</v>
      </c>
      <c r="V34" s="1" t="s">
        <v>300</v>
      </c>
      <c r="W34" s="1">
        <v>1</v>
      </c>
      <c r="X34" s="1">
        <v>2</v>
      </c>
      <c r="Y34" s="1">
        <v>14</v>
      </c>
      <c r="Z34" s="40">
        <v>4.666666666666667</v>
      </c>
      <c r="AA34" s="1">
        <v>11</v>
      </c>
      <c r="AB34" s="40">
        <v>3.6666666666666665</v>
      </c>
      <c r="AC34" s="90">
        <f>Y34-AA34</f>
        <v>3</v>
      </c>
    </row>
    <row r="35" spans="2:29" ht="18.75" x14ac:dyDescent="0.3">
      <c r="B35" s="50">
        <v>6.208333333333333</v>
      </c>
      <c r="C35" s="1" t="s">
        <v>105</v>
      </c>
      <c r="D35" s="50">
        <v>78</v>
      </c>
      <c r="E35" s="1" t="s">
        <v>302</v>
      </c>
      <c r="F35" s="50">
        <v>3.9937499999999999</v>
      </c>
      <c r="G35" s="1" t="s">
        <v>302</v>
      </c>
      <c r="H35" s="50">
        <v>35</v>
      </c>
      <c r="I35" s="59" t="s">
        <v>105</v>
      </c>
      <c r="K35" s="48"/>
      <c r="L35" s="54"/>
      <c r="M35" s="54"/>
      <c r="N35" s="54"/>
      <c r="O35" s="96" t="s">
        <v>516</v>
      </c>
      <c r="P35" s="54"/>
      <c r="Q35" s="54"/>
      <c r="R35" s="54"/>
      <c r="S35" s="85"/>
      <c r="U35" s="50">
        <v>2022</v>
      </c>
      <c r="V35" s="1" t="s">
        <v>300</v>
      </c>
      <c r="W35" s="1">
        <v>0</v>
      </c>
      <c r="X35" s="1">
        <v>2</v>
      </c>
      <c r="Y35" s="1">
        <v>5</v>
      </c>
      <c r="Z35" s="40">
        <v>2.5</v>
      </c>
      <c r="AA35" s="1">
        <v>13</v>
      </c>
      <c r="AB35" s="40">
        <v>6.5</v>
      </c>
      <c r="AC35" s="90">
        <f>Y35-AA35</f>
        <v>-8</v>
      </c>
    </row>
    <row r="36" spans="2:29" x14ac:dyDescent="0.25">
      <c r="B36" s="50">
        <v>5.3666666666666671</v>
      </c>
      <c r="C36" s="1" t="s">
        <v>292</v>
      </c>
      <c r="D36" s="50">
        <v>81</v>
      </c>
      <c r="E36" s="1" t="s">
        <v>104</v>
      </c>
      <c r="F36" s="50">
        <v>4.354166666666667</v>
      </c>
      <c r="G36" s="1" t="s">
        <v>292</v>
      </c>
      <c r="H36" s="50">
        <v>24</v>
      </c>
      <c r="I36" s="59" t="s">
        <v>292</v>
      </c>
      <c r="K36" s="87" t="s">
        <v>500</v>
      </c>
      <c r="L36" s="3" t="s">
        <v>502</v>
      </c>
      <c r="M36" s="29" t="s">
        <v>317</v>
      </c>
      <c r="N36" s="29" t="s">
        <v>305</v>
      </c>
      <c r="O36" s="29" t="s">
        <v>314</v>
      </c>
      <c r="P36" s="33" t="s">
        <v>319</v>
      </c>
      <c r="Q36" s="29" t="s">
        <v>315</v>
      </c>
      <c r="R36" s="33" t="s">
        <v>318</v>
      </c>
      <c r="S36" s="97" t="s">
        <v>324</v>
      </c>
      <c r="U36" s="50">
        <v>2023</v>
      </c>
      <c r="V36" s="1" t="s">
        <v>300</v>
      </c>
      <c r="W36" s="1">
        <v>2</v>
      </c>
      <c r="X36" s="1">
        <v>2</v>
      </c>
      <c r="Y36" s="1">
        <v>16</v>
      </c>
      <c r="Z36" s="40">
        <v>4</v>
      </c>
      <c r="AA36" s="1">
        <v>25</v>
      </c>
      <c r="AB36" s="40">
        <v>6.25</v>
      </c>
      <c r="AC36" s="90">
        <f>Y36-AA36</f>
        <v>-9</v>
      </c>
    </row>
    <row r="37" spans="2:29" ht="15.75" thickBot="1" x14ac:dyDescent="0.3">
      <c r="B37" s="51"/>
      <c r="C37" s="52"/>
      <c r="D37" s="51">
        <v>81</v>
      </c>
      <c r="E37" s="52" t="s">
        <v>102</v>
      </c>
      <c r="F37" s="51"/>
      <c r="G37" s="52"/>
      <c r="H37" s="51"/>
      <c r="I37" s="60"/>
      <c r="K37" s="66" t="s">
        <v>292</v>
      </c>
      <c r="L37" s="1">
        <v>23</v>
      </c>
      <c r="M37" s="28">
        <v>13</v>
      </c>
      <c r="N37" s="28">
        <v>8</v>
      </c>
      <c r="O37" s="28">
        <v>110</v>
      </c>
      <c r="P37" s="32">
        <v>5.3666666666666671</v>
      </c>
      <c r="Q37" s="28">
        <v>86</v>
      </c>
      <c r="R37" s="32">
        <v>4.354166666666667</v>
      </c>
      <c r="S37" s="98">
        <f t="shared" ref="S37:S43" si="3">O37-Q37</f>
        <v>24</v>
      </c>
      <c r="U37" s="50"/>
      <c r="V37" s="101" t="s">
        <v>300</v>
      </c>
      <c r="W37" s="101">
        <v>5</v>
      </c>
      <c r="X37" s="101">
        <v>8</v>
      </c>
      <c r="Y37" s="101">
        <v>55</v>
      </c>
      <c r="Z37" s="102">
        <v>4.041666666666667</v>
      </c>
      <c r="AA37" s="101">
        <v>67</v>
      </c>
      <c r="AB37" s="102">
        <v>20.916666666666664</v>
      </c>
      <c r="AC37" s="103">
        <f t="shared" si="2"/>
        <v>-12</v>
      </c>
    </row>
    <row r="38" spans="2:29" x14ac:dyDescent="0.25">
      <c r="K38" s="66" t="s">
        <v>295</v>
      </c>
      <c r="L38" s="1">
        <v>13</v>
      </c>
      <c r="M38" s="28">
        <v>5</v>
      </c>
      <c r="N38" s="28">
        <v>8</v>
      </c>
      <c r="O38" s="28">
        <v>58</v>
      </c>
      <c r="P38" s="32">
        <v>3.9333333333333331</v>
      </c>
      <c r="Q38" s="28">
        <v>91</v>
      </c>
      <c r="R38" s="32">
        <v>6.8583333333333334</v>
      </c>
      <c r="S38" s="98">
        <f t="shared" si="3"/>
        <v>-33</v>
      </c>
      <c r="U38" s="50"/>
      <c r="V38" s="101"/>
      <c r="W38" s="101"/>
      <c r="X38" s="101"/>
      <c r="Y38" s="101"/>
      <c r="Z38" s="102"/>
      <c r="AA38" s="101"/>
      <c r="AB38" s="102"/>
      <c r="AC38" s="103"/>
    </row>
    <row r="39" spans="2:29" x14ac:dyDescent="0.25">
      <c r="K39" s="66" t="s">
        <v>298</v>
      </c>
      <c r="L39" s="1">
        <v>13</v>
      </c>
      <c r="M39" s="28">
        <v>5</v>
      </c>
      <c r="N39" s="28">
        <v>8</v>
      </c>
      <c r="O39" s="28">
        <v>75</v>
      </c>
      <c r="P39" s="32">
        <v>5.0083333333333337</v>
      </c>
      <c r="Q39" s="28">
        <v>82</v>
      </c>
      <c r="R39" s="32">
        <v>6.0750000000000002</v>
      </c>
      <c r="S39" s="98">
        <f t="shared" si="3"/>
        <v>-7</v>
      </c>
      <c r="U39" s="87" t="s">
        <v>501</v>
      </c>
      <c r="V39" s="29" t="s">
        <v>500</v>
      </c>
      <c r="W39" s="29" t="s">
        <v>317</v>
      </c>
      <c r="X39" s="29" t="s">
        <v>305</v>
      </c>
      <c r="Y39" s="29" t="s">
        <v>314</v>
      </c>
      <c r="Z39" s="33" t="s">
        <v>319</v>
      </c>
      <c r="AA39" s="29" t="s">
        <v>315</v>
      </c>
      <c r="AB39" s="33" t="s">
        <v>318</v>
      </c>
      <c r="AC39" s="97" t="s">
        <v>324</v>
      </c>
    </row>
    <row r="40" spans="2:29" x14ac:dyDescent="0.25">
      <c r="K40" s="66" t="s">
        <v>177</v>
      </c>
      <c r="L40" s="1">
        <v>8</v>
      </c>
      <c r="M40" s="28">
        <v>4</v>
      </c>
      <c r="N40" s="28">
        <v>4</v>
      </c>
      <c r="O40" s="28">
        <v>37</v>
      </c>
      <c r="P40" s="32">
        <v>4.2333333333333334</v>
      </c>
      <c r="Q40" s="28">
        <v>45</v>
      </c>
      <c r="R40" s="32">
        <v>5.9</v>
      </c>
      <c r="S40" s="98">
        <f t="shared" si="3"/>
        <v>-8</v>
      </c>
      <c r="U40" s="50">
        <v>2018</v>
      </c>
      <c r="V40" s="1" t="s">
        <v>176</v>
      </c>
      <c r="W40" s="1">
        <v>3</v>
      </c>
      <c r="X40" s="1">
        <v>2</v>
      </c>
      <c r="Y40" s="1">
        <v>24</v>
      </c>
      <c r="Z40" s="40">
        <v>8</v>
      </c>
      <c r="AA40" s="1">
        <v>33</v>
      </c>
      <c r="AB40" s="40">
        <v>6.6</v>
      </c>
      <c r="AC40" s="90">
        <f>Y40-AA40</f>
        <v>-9</v>
      </c>
    </row>
    <row r="41" spans="2:29" x14ac:dyDescent="0.25">
      <c r="K41" s="66" t="s">
        <v>399</v>
      </c>
      <c r="L41" s="1">
        <v>9</v>
      </c>
      <c r="M41" s="28">
        <v>3</v>
      </c>
      <c r="N41" s="28">
        <v>6</v>
      </c>
      <c r="O41" s="28">
        <v>44</v>
      </c>
      <c r="P41" s="32">
        <v>4.4722222222222223</v>
      </c>
      <c r="Q41" s="28">
        <v>20</v>
      </c>
      <c r="R41" s="32">
        <v>6.6111111111111107</v>
      </c>
      <c r="S41" s="98">
        <f t="shared" si="3"/>
        <v>24</v>
      </c>
      <c r="U41" s="50">
        <v>2019</v>
      </c>
      <c r="V41" s="1" t="s">
        <v>176</v>
      </c>
      <c r="W41" s="1">
        <v>1</v>
      </c>
      <c r="X41" s="1">
        <v>2</v>
      </c>
      <c r="Y41" s="1">
        <v>13</v>
      </c>
      <c r="Z41" s="40">
        <v>4.333333333333333</v>
      </c>
      <c r="AA41" s="1">
        <v>14</v>
      </c>
      <c r="AB41" s="40">
        <v>4.666666666666667</v>
      </c>
      <c r="AC41" s="90">
        <f>Y41-AA41</f>
        <v>-1</v>
      </c>
    </row>
    <row r="42" spans="2:29" x14ac:dyDescent="0.25">
      <c r="K42" s="66" t="s">
        <v>197</v>
      </c>
      <c r="L42" s="1">
        <v>6</v>
      </c>
      <c r="M42" s="28">
        <v>2</v>
      </c>
      <c r="N42" s="28">
        <v>4</v>
      </c>
      <c r="O42" s="28">
        <v>27</v>
      </c>
      <c r="P42" s="32">
        <v>4.125</v>
      </c>
      <c r="Q42" s="28">
        <v>29</v>
      </c>
      <c r="R42" s="32">
        <v>5.375</v>
      </c>
      <c r="S42" s="98">
        <f t="shared" si="3"/>
        <v>-2</v>
      </c>
      <c r="U42" s="50">
        <v>2022</v>
      </c>
      <c r="V42" s="1" t="s">
        <v>176</v>
      </c>
      <c r="W42" s="1">
        <v>4</v>
      </c>
      <c r="X42" s="1">
        <v>2</v>
      </c>
      <c r="Y42" s="1">
        <v>31</v>
      </c>
      <c r="Z42" s="40">
        <v>6.2</v>
      </c>
      <c r="AA42" s="1">
        <v>31</v>
      </c>
      <c r="AB42" s="40">
        <v>5.166666666666667</v>
      </c>
      <c r="AC42" s="90">
        <f>Y42-AA42</f>
        <v>0</v>
      </c>
    </row>
    <row r="43" spans="2:29" x14ac:dyDescent="0.25">
      <c r="K43" s="66" t="s">
        <v>302</v>
      </c>
      <c r="L43" s="1">
        <v>20</v>
      </c>
      <c r="M43" s="28">
        <v>12</v>
      </c>
      <c r="N43" s="28">
        <v>8</v>
      </c>
      <c r="O43" s="28">
        <v>97</v>
      </c>
      <c r="P43" s="32">
        <v>4.7062499999999998</v>
      </c>
      <c r="Q43" s="28">
        <v>78</v>
      </c>
      <c r="R43" s="32">
        <v>3.9937499999999999</v>
      </c>
      <c r="S43" s="98">
        <f t="shared" si="3"/>
        <v>19</v>
      </c>
      <c r="U43" s="50">
        <v>2023</v>
      </c>
      <c r="V43" s="1" t="s">
        <v>176</v>
      </c>
      <c r="W43" s="1">
        <v>2</v>
      </c>
      <c r="X43" s="1">
        <v>2</v>
      </c>
      <c r="Y43" s="1">
        <v>40</v>
      </c>
      <c r="Z43" s="40">
        <v>10</v>
      </c>
      <c r="AA43" s="1">
        <v>27</v>
      </c>
      <c r="AB43" s="40">
        <v>6.75</v>
      </c>
      <c r="AC43" s="90">
        <f>Y43-AA43</f>
        <v>13</v>
      </c>
    </row>
    <row r="44" spans="2:29" x14ac:dyDescent="0.25">
      <c r="K44" s="50"/>
      <c r="L44" s="101">
        <f>SUM(L37:L43)</f>
        <v>92</v>
      </c>
      <c r="M44" s="101">
        <f>SUM(M37:M43)</f>
        <v>44</v>
      </c>
      <c r="N44" s="101">
        <f t="shared" ref="N44:O44" si="4">SUM(N37:N43)</f>
        <v>46</v>
      </c>
      <c r="O44" s="101">
        <f t="shared" si="4"/>
        <v>448</v>
      </c>
      <c r="P44" s="102">
        <f>AVERAGE(P37:P43)</f>
        <v>4.5493055555555557</v>
      </c>
      <c r="Q44" s="101">
        <f>SUM(Q37:Q43)</f>
        <v>431</v>
      </c>
      <c r="R44" s="102">
        <f t="shared" ref="R44" si="5">AVERAGE(R37:R43)</f>
        <v>5.5953373015873016</v>
      </c>
      <c r="S44" s="104">
        <f>O44-Q44</f>
        <v>17</v>
      </c>
      <c r="U44" s="50"/>
      <c r="V44" s="101" t="s">
        <v>176</v>
      </c>
      <c r="W44" s="101">
        <v>10</v>
      </c>
      <c r="X44" s="101">
        <v>8</v>
      </c>
      <c r="Y44" s="101">
        <v>108</v>
      </c>
      <c r="Z44" s="102">
        <v>7.1333333333333329</v>
      </c>
      <c r="AA44" s="101">
        <v>105</v>
      </c>
      <c r="AB44" s="102">
        <v>5.7958333333333334</v>
      </c>
      <c r="AC44" s="103">
        <f t="shared" si="2"/>
        <v>3</v>
      </c>
    </row>
    <row r="45" spans="2:29" x14ac:dyDescent="0.25">
      <c r="K45" s="50"/>
      <c r="S45" s="86"/>
      <c r="U45" s="50"/>
      <c r="AC45" s="90"/>
    </row>
    <row r="46" spans="2:29" x14ac:dyDescent="0.25">
      <c r="K46" s="114"/>
      <c r="L46" s="115"/>
      <c r="M46" s="115"/>
      <c r="N46" s="115"/>
      <c r="O46" s="115"/>
      <c r="P46" s="115"/>
      <c r="Q46" s="115"/>
      <c r="R46" s="115"/>
      <c r="S46" s="116"/>
      <c r="U46" s="50">
        <v>2018</v>
      </c>
      <c r="V46" s="1" t="s">
        <v>112</v>
      </c>
      <c r="W46" s="1">
        <v>5</v>
      </c>
      <c r="X46" s="1">
        <v>2</v>
      </c>
      <c r="Y46" s="1">
        <v>34</v>
      </c>
      <c r="Z46" s="40">
        <v>6.8</v>
      </c>
      <c r="AA46" s="1">
        <v>14</v>
      </c>
      <c r="AB46" s="40">
        <v>2.8</v>
      </c>
      <c r="AC46" s="90">
        <f t="shared" si="2"/>
        <v>20</v>
      </c>
    </row>
    <row r="47" spans="2:29" ht="18.75" x14ac:dyDescent="0.3">
      <c r="K47" s="50"/>
      <c r="O47" s="99" t="s">
        <v>515</v>
      </c>
      <c r="S47" s="86"/>
      <c r="U47" s="50">
        <v>2019</v>
      </c>
      <c r="V47" s="1" t="s">
        <v>112</v>
      </c>
      <c r="W47" s="1">
        <v>1</v>
      </c>
      <c r="X47" s="1">
        <v>2</v>
      </c>
      <c r="Y47" s="1">
        <v>10</v>
      </c>
      <c r="Z47" s="40">
        <v>3.3333333333333335</v>
      </c>
      <c r="AA47" s="1">
        <v>17</v>
      </c>
      <c r="AB47" s="40">
        <v>5.666666666666667</v>
      </c>
      <c r="AC47" s="90">
        <f t="shared" si="2"/>
        <v>-7</v>
      </c>
    </row>
    <row r="48" spans="2:29" x14ac:dyDescent="0.25">
      <c r="K48" s="87" t="s">
        <v>500</v>
      </c>
      <c r="L48" s="3" t="s">
        <v>502</v>
      </c>
      <c r="M48" s="29" t="s">
        <v>317</v>
      </c>
      <c r="N48" s="29" t="s">
        <v>305</v>
      </c>
      <c r="O48" s="29" t="s">
        <v>314</v>
      </c>
      <c r="P48" s="33" t="s">
        <v>319</v>
      </c>
      <c r="Q48" s="29" t="s">
        <v>315</v>
      </c>
      <c r="R48" s="33" t="s">
        <v>318</v>
      </c>
      <c r="S48" s="97" t="s">
        <v>324</v>
      </c>
      <c r="U48" s="50">
        <v>2022</v>
      </c>
      <c r="V48" s="1" t="s">
        <v>433</v>
      </c>
      <c r="W48" s="1">
        <v>1</v>
      </c>
      <c r="X48" s="1">
        <v>2</v>
      </c>
      <c r="Y48" s="1">
        <v>11</v>
      </c>
      <c r="Z48" s="40">
        <v>2.75</v>
      </c>
      <c r="AA48" s="1">
        <v>12</v>
      </c>
      <c r="AB48" s="40">
        <v>4</v>
      </c>
      <c r="AC48" s="90">
        <f t="shared" si="2"/>
        <v>-1</v>
      </c>
    </row>
    <row r="49" spans="10:29" x14ac:dyDescent="0.25">
      <c r="K49" s="50" t="s">
        <v>112</v>
      </c>
      <c r="L49" s="1">
        <v>15</v>
      </c>
      <c r="M49" s="1">
        <v>7</v>
      </c>
      <c r="N49" s="1">
        <v>8</v>
      </c>
      <c r="O49" s="1">
        <v>65</v>
      </c>
      <c r="P49" s="40">
        <v>4.4708333333333332</v>
      </c>
      <c r="Q49" s="1">
        <v>63</v>
      </c>
      <c r="R49" s="40">
        <v>5.6166666666666671</v>
      </c>
      <c r="S49" s="90">
        <v>2</v>
      </c>
      <c r="U49" s="50">
        <v>2023</v>
      </c>
      <c r="V49" s="1" t="s">
        <v>112</v>
      </c>
      <c r="W49" s="1">
        <v>0</v>
      </c>
      <c r="X49" s="1">
        <v>2</v>
      </c>
      <c r="Y49" s="1">
        <v>10</v>
      </c>
      <c r="Z49" s="40">
        <v>5</v>
      </c>
      <c r="AA49" s="1">
        <v>20</v>
      </c>
      <c r="AB49" s="40">
        <v>10</v>
      </c>
      <c r="AC49" s="90">
        <f t="shared" si="2"/>
        <v>-10</v>
      </c>
    </row>
    <row r="50" spans="10:29" x14ac:dyDescent="0.25">
      <c r="K50" s="50" t="s">
        <v>104</v>
      </c>
      <c r="L50" s="1">
        <v>25</v>
      </c>
      <c r="M50" s="1">
        <v>18</v>
      </c>
      <c r="N50" s="1">
        <v>7</v>
      </c>
      <c r="O50" s="1">
        <v>178</v>
      </c>
      <c r="P50" s="40">
        <v>7.0610119047619042</v>
      </c>
      <c r="Q50" s="1">
        <v>81</v>
      </c>
      <c r="R50" s="40">
        <v>3.197916666666667</v>
      </c>
      <c r="S50" s="90">
        <f>O50-Q50</f>
        <v>97</v>
      </c>
      <c r="U50" s="50"/>
      <c r="V50" s="101" t="s">
        <v>112</v>
      </c>
      <c r="W50" s="101">
        <v>7</v>
      </c>
      <c r="X50" s="101">
        <v>8</v>
      </c>
      <c r="Y50" s="101">
        <v>65</v>
      </c>
      <c r="Z50" s="102">
        <v>4.4708333333333332</v>
      </c>
      <c r="AA50" s="101">
        <v>63</v>
      </c>
      <c r="AB50" s="102">
        <v>5.6166666666666671</v>
      </c>
      <c r="AC50" s="103">
        <f t="shared" si="2"/>
        <v>2</v>
      </c>
    </row>
    <row r="51" spans="10:29" x14ac:dyDescent="0.25">
      <c r="K51" s="50" t="s">
        <v>105</v>
      </c>
      <c r="L51" s="1">
        <v>20</v>
      </c>
      <c r="M51" s="1">
        <v>12</v>
      </c>
      <c r="N51" s="1">
        <v>8</v>
      </c>
      <c r="O51" s="1">
        <v>128</v>
      </c>
      <c r="P51" s="40">
        <v>6.208333333333333</v>
      </c>
      <c r="Q51" s="1">
        <v>93</v>
      </c>
      <c r="R51" s="40">
        <v>4.8511904761904763</v>
      </c>
      <c r="S51" s="90">
        <f t="shared" ref="S51:S52" si="6">O51-Q51</f>
        <v>35</v>
      </c>
      <c r="U51" s="50"/>
      <c r="AC51" s="90"/>
    </row>
    <row r="52" spans="10:29" x14ac:dyDescent="0.25">
      <c r="K52" s="50"/>
      <c r="L52" s="101">
        <f>SUM(L49:L51)</f>
        <v>60</v>
      </c>
      <c r="M52" s="101">
        <f t="shared" ref="M52:O52" si="7">SUM(M49:M51)</f>
        <v>37</v>
      </c>
      <c r="N52" s="101">
        <f t="shared" si="7"/>
        <v>23</v>
      </c>
      <c r="O52" s="101">
        <f t="shared" si="7"/>
        <v>371</v>
      </c>
      <c r="P52" s="102">
        <f>AVERAGE(P49:P51)</f>
        <v>5.9133928571428562</v>
      </c>
      <c r="Q52" s="101">
        <f>SUM(Q49:Q51)</f>
        <v>237</v>
      </c>
      <c r="R52" s="102">
        <f t="shared" ref="R52" si="8">AVERAGE(R49:R51)</f>
        <v>4.5552579365079371</v>
      </c>
      <c r="S52" s="103">
        <f t="shared" si="6"/>
        <v>134</v>
      </c>
      <c r="U52" s="50">
        <v>2019</v>
      </c>
      <c r="V52" s="1" t="s">
        <v>399</v>
      </c>
      <c r="W52" s="1">
        <v>0</v>
      </c>
      <c r="X52" s="1">
        <v>2</v>
      </c>
      <c r="Y52" s="1">
        <v>1</v>
      </c>
      <c r="Z52" s="40">
        <v>0.5</v>
      </c>
      <c r="AA52" s="1">
        <v>13</v>
      </c>
      <c r="AB52" s="40">
        <v>6.5</v>
      </c>
      <c r="AC52" s="90">
        <f>Y52-AA52</f>
        <v>-12</v>
      </c>
    </row>
    <row r="53" spans="10:29" x14ac:dyDescent="0.25">
      <c r="K53" s="50"/>
      <c r="S53" s="86"/>
      <c r="U53" s="50">
        <v>2022</v>
      </c>
      <c r="V53" s="1" t="s">
        <v>399</v>
      </c>
      <c r="W53" s="1">
        <v>2</v>
      </c>
      <c r="X53" s="1">
        <v>2</v>
      </c>
      <c r="Y53" s="1">
        <v>17</v>
      </c>
      <c r="Z53" s="40">
        <v>4.25</v>
      </c>
      <c r="AA53" s="1">
        <v>28</v>
      </c>
      <c r="AB53" s="40">
        <v>7</v>
      </c>
      <c r="AC53" s="90">
        <f>Y53-AA53</f>
        <v>-11</v>
      </c>
    </row>
    <row r="54" spans="10:29" x14ac:dyDescent="0.25">
      <c r="K54" s="114"/>
      <c r="L54" s="115"/>
      <c r="M54" s="115"/>
      <c r="N54" s="115"/>
      <c r="O54" s="115"/>
      <c r="P54" s="115"/>
      <c r="Q54" s="115"/>
      <c r="R54" s="115"/>
      <c r="S54" s="116"/>
      <c r="U54" s="50">
        <v>2023</v>
      </c>
      <c r="V54" s="1" t="s">
        <v>399</v>
      </c>
      <c r="W54" s="1">
        <v>1</v>
      </c>
      <c r="X54" s="1">
        <v>2</v>
      </c>
      <c r="Y54" s="1">
        <v>26</v>
      </c>
      <c r="Z54" s="40">
        <v>8.6666666666666661</v>
      </c>
      <c r="AA54" s="1">
        <v>19</v>
      </c>
      <c r="AB54" s="40">
        <v>6.333333333333333</v>
      </c>
      <c r="AC54" s="90">
        <f>Y54-AA54</f>
        <v>7</v>
      </c>
    </row>
    <row r="55" spans="10:29" ht="18.75" x14ac:dyDescent="0.3">
      <c r="K55" s="50"/>
      <c r="O55" s="99" t="s">
        <v>517</v>
      </c>
      <c r="S55" s="86"/>
      <c r="U55" s="50"/>
      <c r="V55" s="101" t="s">
        <v>399</v>
      </c>
      <c r="W55" s="101">
        <v>3</v>
      </c>
      <c r="X55" s="101">
        <v>6</v>
      </c>
      <c r="Y55" s="101">
        <v>44</v>
      </c>
      <c r="Z55" s="102">
        <v>4.4722222222222223</v>
      </c>
      <c r="AA55" s="101">
        <v>20</v>
      </c>
      <c r="AB55" s="102">
        <v>6.6111111111111107</v>
      </c>
      <c r="AC55" s="90">
        <f t="shared" si="2"/>
        <v>24</v>
      </c>
    </row>
    <row r="56" spans="10:29" x14ac:dyDescent="0.25">
      <c r="K56" s="100" t="s">
        <v>500</v>
      </c>
      <c r="L56" s="3" t="s">
        <v>502</v>
      </c>
      <c r="M56" s="3" t="s">
        <v>317</v>
      </c>
      <c r="N56" s="3" t="s">
        <v>305</v>
      </c>
      <c r="O56" s="3" t="s">
        <v>314</v>
      </c>
      <c r="P56" s="3" t="s">
        <v>319</v>
      </c>
      <c r="Q56" s="3" t="s">
        <v>315</v>
      </c>
      <c r="R56" s="3" t="s">
        <v>318</v>
      </c>
      <c r="S56" s="98" t="s">
        <v>324</v>
      </c>
      <c r="U56" s="50"/>
      <c r="AC56" s="90"/>
    </row>
    <row r="57" spans="10:29" x14ac:dyDescent="0.25">
      <c r="K57" s="50" t="s">
        <v>24</v>
      </c>
      <c r="L57" s="1">
        <v>23</v>
      </c>
      <c r="M57" s="1">
        <v>18</v>
      </c>
      <c r="N57" s="1">
        <v>5</v>
      </c>
      <c r="O57" s="1">
        <v>174</v>
      </c>
      <c r="P57" s="40">
        <v>7.4345238095238093</v>
      </c>
      <c r="Q57" s="1">
        <v>65</v>
      </c>
      <c r="R57" s="40">
        <v>3.2321428571428572</v>
      </c>
      <c r="S57" s="90">
        <f>O57-Q57</f>
        <v>109</v>
      </c>
      <c r="U57" s="50">
        <v>2018</v>
      </c>
      <c r="V57" s="101" t="s">
        <v>221</v>
      </c>
      <c r="W57" s="101">
        <v>1</v>
      </c>
      <c r="X57" s="101">
        <v>2</v>
      </c>
      <c r="Y57" s="101">
        <v>14</v>
      </c>
      <c r="Z57" s="102">
        <v>4.666666666666667</v>
      </c>
      <c r="AA57" s="101">
        <v>30</v>
      </c>
      <c r="AB57" s="102">
        <v>10</v>
      </c>
      <c r="AC57" s="103">
        <f t="shared" si="2"/>
        <v>-16</v>
      </c>
    </row>
    <row r="58" spans="10:29" x14ac:dyDescent="0.25">
      <c r="K58" s="50" t="s">
        <v>255</v>
      </c>
      <c r="L58" s="1">
        <v>19</v>
      </c>
      <c r="M58" s="1">
        <v>12</v>
      </c>
      <c r="N58" s="1">
        <v>7</v>
      </c>
      <c r="O58" s="1">
        <v>97</v>
      </c>
      <c r="P58" s="40">
        <v>5.0119047619047628</v>
      </c>
      <c r="Q58" s="1">
        <v>49</v>
      </c>
      <c r="R58" s="40">
        <v>2.9642857142857144</v>
      </c>
      <c r="S58" s="90">
        <f t="shared" ref="S58:S60" si="9">O58-Q58</f>
        <v>48</v>
      </c>
      <c r="U58" s="50"/>
      <c r="V58" s="101"/>
      <c r="W58" s="101"/>
      <c r="X58" s="101"/>
      <c r="Y58" s="101"/>
      <c r="Z58" s="102"/>
      <c r="AA58" s="101"/>
      <c r="AB58" s="102"/>
      <c r="AC58" s="103"/>
    </row>
    <row r="59" spans="10:29" x14ac:dyDescent="0.25">
      <c r="J59" s="1" t="s">
        <v>518</v>
      </c>
      <c r="K59" s="50" t="s">
        <v>17</v>
      </c>
      <c r="L59" s="1">
        <v>11</v>
      </c>
      <c r="M59" s="1">
        <v>3</v>
      </c>
      <c r="N59" s="1">
        <v>8</v>
      </c>
      <c r="O59" s="1">
        <v>54</v>
      </c>
      <c r="P59" s="40">
        <v>4.4375</v>
      </c>
      <c r="Q59" s="1">
        <v>80</v>
      </c>
      <c r="R59" s="40">
        <v>7.0208333333333339</v>
      </c>
      <c r="S59" s="90">
        <f t="shared" si="9"/>
        <v>-26</v>
      </c>
      <c r="U59" s="87" t="s">
        <v>501</v>
      </c>
      <c r="V59" s="29" t="s">
        <v>500</v>
      </c>
      <c r="W59" s="29" t="s">
        <v>317</v>
      </c>
      <c r="X59" s="29" t="s">
        <v>305</v>
      </c>
      <c r="Y59" s="29" t="s">
        <v>314</v>
      </c>
      <c r="Z59" s="33" t="s">
        <v>319</v>
      </c>
      <c r="AA59" s="29" t="s">
        <v>315</v>
      </c>
      <c r="AB59" s="33" t="s">
        <v>318</v>
      </c>
      <c r="AC59" s="97" t="s">
        <v>324</v>
      </c>
    </row>
    <row r="60" spans="10:29" x14ac:dyDescent="0.25">
      <c r="K60" s="50"/>
      <c r="L60" s="101">
        <f>SUM(L57:L59)</f>
        <v>53</v>
      </c>
      <c r="M60" s="101">
        <f t="shared" ref="M60:O60" si="10">SUM(M57:M59)</f>
        <v>33</v>
      </c>
      <c r="N60" s="101">
        <f t="shared" si="10"/>
        <v>20</v>
      </c>
      <c r="O60" s="101">
        <f t="shared" si="10"/>
        <v>325</v>
      </c>
      <c r="P60" s="102">
        <f>AVERAGE(P57:P59)</f>
        <v>5.6279761904761907</v>
      </c>
      <c r="Q60" s="101">
        <f>SUM(Q57:Q59)</f>
        <v>194</v>
      </c>
      <c r="R60" s="102">
        <f t="shared" ref="R60" si="11">AVERAGE(R57:R59)</f>
        <v>4.4057539682539684</v>
      </c>
      <c r="S60" s="103">
        <f t="shared" si="9"/>
        <v>131</v>
      </c>
      <c r="U60" s="50">
        <v>2018</v>
      </c>
      <c r="V60" s="1" t="s">
        <v>295</v>
      </c>
      <c r="W60" s="1">
        <v>0</v>
      </c>
      <c r="X60" s="1">
        <v>2</v>
      </c>
      <c r="Y60" s="1">
        <v>4</v>
      </c>
      <c r="Z60" s="40">
        <v>2</v>
      </c>
      <c r="AA60" s="1">
        <v>17</v>
      </c>
      <c r="AB60" s="40">
        <v>8.5</v>
      </c>
      <c r="AC60" s="90">
        <f>Y60-AA60</f>
        <v>-13</v>
      </c>
    </row>
    <row r="61" spans="10:29" x14ac:dyDescent="0.25">
      <c r="K61" s="50"/>
      <c r="S61" s="86"/>
      <c r="U61" s="50">
        <v>2019</v>
      </c>
      <c r="V61" s="1" t="s">
        <v>295</v>
      </c>
      <c r="W61" s="1">
        <v>1</v>
      </c>
      <c r="X61" s="1">
        <v>2</v>
      </c>
      <c r="Y61" s="1">
        <v>5</v>
      </c>
      <c r="Z61" s="40">
        <v>1.6666666666666667</v>
      </c>
      <c r="AA61" s="1">
        <v>14</v>
      </c>
      <c r="AB61" s="40">
        <v>4.666666666666667</v>
      </c>
      <c r="AC61" s="90">
        <f>Y61-AA61</f>
        <v>-9</v>
      </c>
    </row>
    <row r="62" spans="10:29" x14ac:dyDescent="0.25">
      <c r="K62" s="114"/>
      <c r="L62" s="115"/>
      <c r="M62" s="115"/>
      <c r="N62" s="115"/>
      <c r="O62" s="115"/>
      <c r="P62" s="115"/>
      <c r="Q62" s="115"/>
      <c r="R62" s="115"/>
      <c r="S62" s="116"/>
      <c r="U62" s="50">
        <v>2022</v>
      </c>
      <c r="V62" s="1" t="s">
        <v>295</v>
      </c>
      <c r="W62" s="1">
        <v>1</v>
      </c>
      <c r="X62" s="1">
        <v>2</v>
      </c>
      <c r="Y62" s="1">
        <v>17</v>
      </c>
      <c r="Z62" s="40">
        <v>5.666666666666667</v>
      </c>
      <c r="AA62" s="1">
        <v>17</v>
      </c>
      <c r="AB62" s="40">
        <v>5.666666666666667</v>
      </c>
      <c r="AC62" s="90">
        <f>Y62-AA62</f>
        <v>0</v>
      </c>
    </row>
    <row r="63" spans="10:29" ht="18.75" x14ac:dyDescent="0.3">
      <c r="K63" s="50"/>
      <c r="O63" s="99" t="s">
        <v>519</v>
      </c>
      <c r="S63" s="86"/>
      <c r="U63" s="50">
        <v>2023</v>
      </c>
      <c r="V63" s="1" t="s">
        <v>295</v>
      </c>
      <c r="W63" s="1">
        <v>3</v>
      </c>
      <c r="X63" s="1">
        <v>2</v>
      </c>
      <c r="Y63" s="1">
        <v>32</v>
      </c>
      <c r="Z63" s="40">
        <v>6.4</v>
      </c>
      <c r="AA63" s="1">
        <v>43</v>
      </c>
      <c r="AB63" s="40">
        <v>8.6</v>
      </c>
      <c r="AC63" s="90">
        <f>Y63-AA63</f>
        <v>-11</v>
      </c>
    </row>
    <row r="64" spans="10:29" x14ac:dyDescent="0.25">
      <c r="K64" s="100" t="s">
        <v>500</v>
      </c>
      <c r="L64" s="3" t="s">
        <v>502</v>
      </c>
      <c r="M64" s="3" t="s">
        <v>317</v>
      </c>
      <c r="N64" s="3" t="s">
        <v>305</v>
      </c>
      <c r="O64" s="3" t="s">
        <v>314</v>
      </c>
      <c r="P64" s="3" t="s">
        <v>319</v>
      </c>
      <c r="Q64" s="3" t="s">
        <v>315</v>
      </c>
      <c r="R64" s="3" t="s">
        <v>318</v>
      </c>
      <c r="S64" s="98" t="s">
        <v>324</v>
      </c>
      <c r="U64" s="50"/>
      <c r="V64" s="101" t="s">
        <v>295</v>
      </c>
      <c r="W64" s="101">
        <v>5</v>
      </c>
      <c r="X64" s="101">
        <v>8</v>
      </c>
      <c r="Y64" s="101">
        <v>58</v>
      </c>
      <c r="Z64" s="102">
        <v>3.9333333333333331</v>
      </c>
      <c r="AA64" s="101">
        <v>91</v>
      </c>
      <c r="AB64" s="102">
        <v>6.8583333333333334</v>
      </c>
      <c r="AC64" s="103">
        <f t="shared" si="2"/>
        <v>-33</v>
      </c>
    </row>
    <row r="65" spans="11:29" x14ac:dyDescent="0.25">
      <c r="K65" s="50" t="s">
        <v>196</v>
      </c>
      <c r="L65" s="1">
        <v>12</v>
      </c>
      <c r="M65" s="1">
        <v>4</v>
      </c>
      <c r="N65" s="1">
        <v>8</v>
      </c>
      <c r="O65" s="1">
        <v>46</v>
      </c>
      <c r="P65" s="40">
        <v>3.35</v>
      </c>
      <c r="Q65" s="1">
        <v>93</v>
      </c>
      <c r="R65" s="40">
        <v>7.0666666666666664</v>
      </c>
      <c r="S65" s="59">
        <v>-47</v>
      </c>
      <c r="U65" s="50"/>
      <c r="AC65" s="90"/>
    </row>
    <row r="66" spans="11:29" x14ac:dyDescent="0.25">
      <c r="K66" s="50" t="s">
        <v>176</v>
      </c>
      <c r="L66" s="1">
        <v>18</v>
      </c>
      <c r="M66" s="1">
        <v>10</v>
      </c>
      <c r="N66" s="1">
        <v>8</v>
      </c>
      <c r="O66" s="1">
        <v>108</v>
      </c>
      <c r="P66" s="40">
        <v>7.1333333333333329</v>
      </c>
      <c r="Q66" s="1">
        <v>105</v>
      </c>
      <c r="R66" s="40">
        <v>5.7958333333333334</v>
      </c>
      <c r="S66" s="59">
        <v>3</v>
      </c>
      <c r="U66" s="50">
        <v>2018</v>
      </c>
      <c r="V66" s="1" t="s">
        <v>299</v>
      </c>
      <c r="W66" s="1">
        <v>1</v>
      </c>
      <c r="X66" s="1">
        <v>2</v>
      </c>
      <c r="Y66" s="1">
        <v>12</v>
      </c>
      <c r="Z66" s="40">
        <v>4</v>
      </c>
      <c r="AA66" s="1">
        <v>24</v>
      </c>
      <c r="AB66" s="40">
        <v>8</v>
      </c>
      <c r="AC66" s="90">
        <f t="shared" si="2"/>
        <v>-12</v>
      </c>
    </row>
    <row r="67" spans="11:29" x14ac:dyDescent="0.25">
      <c r="K67" s="50" t="s">
        <v>301</v>
      </c>
      <c r="L67" s="1">
        <v>9</v>
      </c>
      <c r="M67" s="1">
        <v>1</v>
      </c>
      <c r="N67" s="1">
        <v>8</v>
      </c>
      <c r="O67" s="1">
        <v>28</v>
      </c>
      <c r="P67" s="40">
        <v>3.291666666666667</v>
      </c>
      <c r="Q67" s="1">
        <v>66</v>
      </c>
      <c r="R67" s="40">
        <v>7.458333333333333</v>
      </c>
      <c r="S67" s="59">
        <v>-38</v>
      </c>
      <c r="U67" s="50">
        <v>2019</v>
      </c>
      <c r="V67" s="1" t="s">
        <v>299</v>
      </c>
      <c r="W67" s="1">
        <v>0</v>
      </c>
      <c r="X67" s="1">
        <v>2</v>
      </c>
      <c r="Y67" s="1">
        <v>1</v>
      </c>
      <c r="Z67" s="40">
        <v>0.5</v>
      </c>
      <c r="AA67" s="1">
        <v>17</v>
      </c>
      <c r="AB67" s="40">
        <v>8.5</v>
      </c>
      <c r="AC67" s="90">
        <f t="shared" si="2"/>
        <v>-16</v>
      </c>
    </row>
    <row r="68" spans="11:29" x14ac:dyDescent="0.25">
      <c r="K68" s="50" t="s">
        <v>102</v>
      </c>
      <c r="L68" s="1">
        <v>17</v>
      </c>
      <c r="M68" s="1">
        <v>9</v>
      </c>
      <c r="N68" s="1">
        <v>8</v>
      </c>
      <c r="O68" s="1">
        <v>92</v>
      </c>
      <c r="P68" s="40">
        <v>4.5833333333333339</v>
      </c>
      <c r="Q68" s="1">
        <v>81</v>
      </c>
      <c r="R68" s="40">
        <v>4.7374999999999998</v>
      </c>
      <c r="S68" s="59">
        <v>11</v>
      </c>
      <c r="U68" s="50"/>
      <c r="V68" s="101" t="s">
        <v>299</v>
      </c>
      <c r="W68" s="101">
        <v>1</v>
      </c>
      <c r="X68" s="101">
        <v>4</v>
      </c>
      <c r="Y68" s="101">
        <v>13</v>
      </c>
      <c r="Z68" s="102">
        <v>2.25</v>
      </c>
      <c r="AA68" s="101">
        <v>41</v>
      </c>
      <c r="AB68" s="102">
        <v>8.25</v>
      </c>
      <c r="AC68" s="103">
        <f t="shared" si="2"/>
        <v>-28</v>
      </c>
    </row>
    <row r="69" spans="11:29" x14ac:dyDescent="0.25">
      <c r="K69" s="50" t="s">
        <v>300</v>
      </c>
      <c r="L69" s="1">
        <v>13</v>
      </c>
      <c r="M69" s="1">
        <v>5</v>
      </c>
      <c r="N69" s="1">
        <v>8</v>
      </c>
      <c r="O69" s="1">
        <v>55</v>
      </c>
      <c r="P69" s="40">
        <v>4.041666666666667</v>
      </c>
      <c r="Q69" s="1">
        <v>67</v>
      </c>
      <c r="R69" s="40">
        <v>20.916666666666664</v>
      </c>
      <c r="S69" s="59">
        <v>-12</v>
      </c>
      <c r="U69" s="50"/>
      <c r="AC69" s="90"/>
    </row>
    <row r="70" spans="11:29" x14ac:dyDescent="0.25">
      <c r="K70" s="50" t="s">
        <v>294</v>
      </c>
      <c r="L70" s="1">
        <v>12</v>
      </c>
      <c r="M70" s="1">
        <v>4</v>
      </c>
      <c r="N70" s="1">
        <v>8</v>
      </c>
      <c r="O70" s="1">
        <v>36</v>
      </c>
      <c r="P70" s="40">
        <v>2.9375</v>
      </c>
      <c r="Q70" s="1">
        <v>73</v>
      </c>
      <c r="R70" s="40">
        <v>5.854166666666667</v>
      </c>
      <c r="S70" s="59">
        <v>-37</v>
      </c>
      <c r="U70" s="50">
        <v>2018</v>
      </c>
      <c r="V70" s="1" t="s">
        <v>196</v>
      </c>
      <c r="W70" s="1">
        <v>3</v>
      </c>
      <c r="X70" s="1">
        <v>2</v>
      </c>
      <c r="Y70" s="1">
        <v>27</v>
      </c>
      <c r="Z70" s="40">
        <v>5.4</v>
      </c>
      <c r="AA70" s="1">
        <v>33</v>
      </c>
      <c r="AB70" s="40">
        <v>6.6</v>
      </c>
      <c r="AC70" s="90">
        <f t="shared" si="2"/>
        <v>-6</v>
      </c>
    </row>
    <row r="71" spans="11:29" x14ac:dyDescent="0.25">
      <c r="K71" s="50"/>
      <c r="L71" s="101">
        <f>SUM(L65:L70)</f>
        <v>81</v>
      </c>
      <c r="M71" s="101">
        <f t="shared" ref="M71:O71" si="12">SUM(M65:M70)</f>
        <v>33</v>
      </c>
      <c r="N71" s="101">
        <f t="shared" si="12"/>
        <v>48</v>
      </c>
      <c r="O71" s="101">
        <f t="shared" si="12"/>
        <v>365</v>
      </c>
      <c r="P71" s="102">
        <f>AVERAGE(P65:P70)</f>
        <v>4.2229166666666673</v>
      </c>
      <c r="Q71" s="105">
        <f>SUM(Q65:Q70)</f>
        <v>485</v>
      </c>
      <c r="R71" s="102">
        <f t="shared" ref="R71" si="13">AVERAGE(R65:R70)</f>
        <v>8.6381944444444425</v>
      </c>
      <c r="S71" s="103">
        <f>O71-Q71</f>
        <v>-120</v>
      </c>
      <c r="U71" s="50">
        <v>2019</v>
      </c>
      <c r="V71" s="1" t="s">
        <v>196</v>
      </c>
      <c r="W71" s="1">
        <v>1</v>
      </c>
      <c r="X71" s="1">
        <v>2</v>
      </c>
      <c r="Y71" s="1">
        <v>9</v>
      </c>
      <c r="Z71" s="40">
        <v>3</v>
      </c>
      <c r="AA71" s="1">
        <v>14</v>
      </c>
      <c r="AB71" s="40">
        <v>4.666666666666667</v>
      </c>
      <c r="AC71" s="90">
        <f t="shared" si="2"/>
        <v>-5</v>
      </c>
    </row>
    <row r="72" spans="11:29" x14ac:dyDescent="0.25">
      <c r="K72" s="50"/>
      <c r="L72" s="101"/>
      <c r="M72" s="101"/>
      <c r="N72" s="101"/>
      <c r="O72" s="101"/>
      <c r="P72" s="102"/>
      <c r="Q72" s="105"/>
      <c r="R72" s="102"/>
      <c r="S72" s="103"/>
      <c r="U72" s="50">
        <v>2023</v>
      </c>
      <c r="V72" s="1" t="s">
        <v>196</v>
      </c>
      <c r="W72" s="1">
        <v>0</v>
      </c>
      <c r="X72" s="1">
        <v>2</v>
      </c>
      <c r="Y72" s="1">
        <v>6</v>
      </c>
      <c r="Z72" s="40">
        <v>3</v>
      </c>
      <c r="AA72" s="1">
        <v>20</v>
      </c>
      <c r="AB72" s="40">
        <v>4</v>
      </c>
      <c r="AC72" s="90">
        <f t="shared" si="2"/>
        <v>-14</v>
      </c>
    </row>
    <row r="73" spans="11:29" x14ac:dyDescent="0.25">
      <c r="K73" s="114"/>
      <c r="L73" s="115"/>
      <c r="M73" s="115"/>
      <c r="N73" s="115"/>
      <c r="O73" s="115"/>
      <c r="P73" s="115"/>
      <c r="Q73" s="115"/>
      <c r="R73" s="115"/>
      <c r="S73" s="116"/>
      <c r="U73" s="50">
        <v>2022</v>
      </c>
      <c r="V73" s="1" t="s">
        <v>196</v>
      </c>
      <c r="W73" s="1">
        <v>0</v>
      </c>
      <c r="X73" s="1">
        <v>2</v>
      </c>
      <c r="Y73" s="1">
        <v>4</v>
      </c>
      <c r="Z73" s="40">
        <v>2</v>
      </c>
      <c r="AA73" s="1">
        <v>26</v>
      </c>
      <c r="AB73" s="40">
        <v>13</v>
      </c>
      <c r="AC73" s="90">
        <f t="shared" si="2"/>
        <v>-22</v>
      </c>
    </row>
    <row r="74" spans="11:29" x14ac:dyDescent="0.25">
      <c r="K74" s="87" t="s">
        <v>500</v>
      </c>
      <c r="L74" s="29" t="s">
        <v>502</v>
      </c>
      <c r="M74" s="29" t="s">
        <v>317</v>
      </c>
      <c r="N74" s="29" t="s">
        <v>305</v>
      </c>
      <c r="O74" s="29" t="s">
        <v>314</v>
      </c>
      <c r="P74" s="29" t="s">
        <v>319</v>
      </c>
      <c r="Q74" s="29" t="s">
        <v>315</v>
      </c>
      <c r="R74" s="29" t="s">
        <v>318</v>
      </c>
      <c r="S74" s="106" t="s">
        <v>324</v>
      </c>
      <c r="U74" s="50"/>
      <c r="V74" s="101" t="s">
        <v>196</v>
      </c>
      <c r="W74" s="101">
        <v>4</v>
      </c>
      <c r="X74" s="101">
        <v>8</v>
      </c>
      <c r="Y74" s="101">
        <v>46</v>
      </c>
      <c r="Z74" s="102">
        <v>3.35</v>
      </c>
      <c r="AA74" s="101">
        <v>93</v>
      </c>
      <c r="AB74" s="102">
        <v>7.0666666666666664</v>
      </c>
      <c r="AC74" s="103">
        <f t="shared" ref="AC74:AC137" si="14">Y74-AA74</f>
        <v>-47</v>
      </c>
    </row>
    <row r="75" spans="11:29" x14ac:dyDescent="0.25">
      <c r="K75" s="50" t="s">
        <v>523</v>
      </c>
      <c r="L75" s="1">
        <v>60</v>
      </c>
      <c r="M75" s="1">
        <v>37</v>
      </c>
      <c r="N75" s="1">
        <v>23</v>
      </c>
      <c r="O75" s="1">
        <v>371</v>
      </c>
      <c r="P75" s="40">
        <v>5.9133928571428562</v>
      </c>
      <c r="Q75" s="1">
        <v>237</v>
      </c>
      <c r="R75" s="40">
        <v>4.5552579365079371</v>
      </c>
      <c r="S75" s="59">
        <v>134</v>
      </c>
      <c r="U75" s="50"/>
      <c r="AC75" s="90"/>
    </row>
    <row r="76" spans="11:29" x14ac:dyDescent="0.25">
      <c r="K76" s="50" t="s">
        <v>522</v>
      </c>
      <c r="L76" s="1">
        <v>53</v>
      </c>
      <c r="M76" s="1">
        <v>33</v>
      </c>
      <c r="N76" s="1">
        <v>20</v>
      </c>
      <c r="O76" s="1">
        <v>325</v>
      </c>
      <c r="P76" s="40">
        <v>5.6279761904761907</v>
      </c>
      <c r="Q76" s="1">
        <v>194</v>
      </c>
      <c r="R76" s="40">
        <v>4.4057539682539684</v>
      </c>
      <c r="S76" s="59">
        <v>131</v>
      </c>
      <c r="U76" s="50">
        <v>2018</v>
      </c>
      <c r="V76" s="1" t="s">
        <v>296</v>
      </c>
      <c r="W76" s="1">
        <v>2</v>
      </c>
      <c r="X76" s="1">
        <v>2</v>
      </c>
      <c r="Y76" s="1">
        <v>30</v>
      </c>
      <c r="Z76" s="40">
        <v>7.5</v>
      </c>
      <c r="AA76" s="1">
        <v>23</v>
      </c>
      <c r="AB76" s="40">
        <v>5.75</v>
      </c>
      <c r="AC76" s="90">
        <f>Y76-AA76</f>
        <v>7</v>
      </c>
    </row>
    <row r="77" spans="11:29" x14ac:dyDescent="0.25">
      <c r="K77" s="50" t="s">
        <v>520</v>
      </c>
      <c r="L77" s="1">
        <v>92</v>
      </c>
      <c r="M77" s="1">
        <v>44</v>
      </c>
      <c r="N77" s="1">
        <v>46</v>
      </c>
      <c r="O77" s="1">
        <v>448</v>
      </c>
      <c r="P77" s="40">
        <v>4.5493055555555557</v>
      </c>
      <c r="Q77" s="1">
        <v>431</v>
      </c>
      <c r="R77" s="40">
        <v>5.5953373015873016</v>
      </c>
      <c r="S77" s="59">
        <v>17</v>
      </c>
      <c r="U77" s="50">
        <v>2019</v>
      </c>
      <c r="V77" s="1" t="s">
        <v>296</v>
      </c>
      <c r="W77" s="1">
        <v>3</v>
      </c>
      <c r="X77" s="1">
        <v>2</v>
      </c>
      <c r="Y77" s="1">
        <v>26</v>
      </c>
      <c r="Z77" s="40">
        <v>5.2</v>
      </c>
      <c r="AA77" s="1">
        <v>20</v>
      </c>
      <c r="AB77" s="40">
        <v>4</v>
      </c>
      <c r="AC77" s="90">
        <f>Y77-AA77</f>
        <v>6</v>
      </c>
    </row>
    <row r="78" spans="11:29" x14ac:dyDescent="0.25">
      <c r="K78" s="50" t="s">
        <v>521</v>
      </c>
      <c r="L78" s="1">
        <v>81</v>
      </c>
      <c r="M78" s="1">
        <v>33</v>
      </c>
      <c r="N78" s="1">
        <v>48</v>
      </c>
      <c r="O78" s="1">
        <v>365</v>
      </c>
      <c r="P78" s="40">
        <v>4.2229166666666673</v>
      </c>
      <c r="Q78" s="1">
        <v>485</v>
      </c>
      <c r="R78" s="40">
        <v>8.6381944444444425</v>
      </c>
      <c r="S78" s="59">
        <v>-120</v>
      </c>
      <c r="U78" s="50"/>
      <c r="V78" s="101" t="s">
        <v>296</v>
      </c>
      <c r="W78" s="101">
        <v>5</v>
      </c>
      <c r="X78" s="101">
        <v>4</v>
      </c>
      <c r="Y78" s="101">
        <v>56</v>
      </c>
      <c r="Z78" s="102">
        <v>6.35</v>
      </c>
      <c r="AA78" s="101">
        <v>43</v>
      </c>
      <c r="AB78" s="102">
        <v>4.875</v>
      </c>
      <c r="AC78" s="103">
        <f t="shared" si="14"/>
        <v>13</v>
      </c>
    </row>
    <row r="79" spans="11:29" ht="15.75" thickBot="1" x14ac:dyDescent="0.3">
      <c r="K79" s="51"/>
      <c r="L79" s="52"/>
      <c r="M79" s="52"/>
      <c r="N79" s="52"/>
      <c r="O79" s="52"/>
      <c r="P79" s="52"/>
      <c r="Q79" s="52"/>
      <c r="R79" s="52"/>
      <c r="S79" s="107"/>
      <c r="U79" s="50"/>
      <c r="V79" s="101"/>
      <c r="W79" s="101"/>
      <c r="X79" s="101"/>
      <c r="Y79" s="101"/>
      <c r="Z79" s="102"/>
      <c r="AA79" s="101"/>
      <c r="AB79" s="102"/>
      <c r="AC79" s="103"/>
    </row>
    <row r="80" spans="11:29" x14ac:dyDescent="0.25">
      <c r="U80" s="87" t="s">
        <v>501</v>
      </c>
      <c r="V80" s="29" t="s">
        <v>500</v>
      </c>
      <c r="W80" s="29" t="s">
        <v>317</v>
      </c>
      <c r="X80" s="29" t="s">
        <v>305</v>
      </c>
      <c r="Y80" s="29" t="s">
        <v>314</v>
      </c>
      <c r="Z80" s="33" t="s">
        <v>319</v>
      </c>
      <c r="AA80" s="29" t="s">
        <v>315</v>
      </c>
      <c r="AB80" s="33" t="s">
        <v>318</v>
      </c>
      <c r="AC80" s="97" t="s">
        <v>324</v>
      </c>
    </row>
    <row r="81" spans="21:29" x14ac:dyDescent="0.25">
      <c r="U81" s="50">
        <v>2018</v>
      </c>
      <c r="V81" s="1" t="s">
        <v>292</v>
      </c>
      <c r="W81" s="1">
        <v>3</v>
      </c>
      <c r="X81" s="1">
        <v>2</v>
      </c>
      <c r="Y81" s="1">
        <v>22</v>
      </c>
      <c r="Z81" s="40">
        <v>4.4000000000000004</v>
      </c>
      <c r="AA81" s="1">
        <v>15</v>
      </c>
      <c r="AB81" s="40">
        <v>3</v>
      </c>
      <c r="AC81" s="90">
        <f>Y81-AA81</f>
        <v>7</v>
      </c>
    </row>
    <row r="82" spans="21:29" x14ac:dyDescent="0.25">
      <c r="U82" s="50">
        <v>2019</v>
      </c>
      <c r="V82" s="1" t="s">
        <v>292</v>
      </c>
      <c r="W82" s="1">
        <v>2</v>
      </c>
      <c r="X82" s="1">
        <v>2</v>
      </c>
      <c r="Y82" s="1">
        <v>14</v>
      </c>
      <c r="Z82" s="40">
        <v>3.5</v>
      </c>
      <c r="AA82" s="1">
        <v>23</v>
      </c>
      <c r="AB82" s="40">
        <v>5.75</v>
      </c>
      <c r="AC82" s="90">
        <f>Y82-AA82</f>
        <v>-9</v>
      </c>
    </row>
    <row r="83" spans="21:29" x14ac:dyDescent="0.25">
      <c r="U83" s="50">
        <v>2022</v>
      </c>
      <c r="V83" s="1" t="s">
        <v>292</v>
      </c>
      <c r="W83" s="1">
        <v>3</v>
      </c>
      <c r="X83" s="1">
        <v>2</v>
      </c>
      <c r="Y83" s="1">
        <v>37</v>
      </c>
      <c r="Z83" s="40">
        <v>7.4</v>
      </c>
      <c r="AA83" s="1">
        <v>20</v>
      </c>
      <c r="AB83" s="40">
        <v>4</v>
      </c>
      <c r="AC83" s="90">
        <f>Y83-AA83</f>
        <v>17</v>
      </c>
    </row>
    <row r="84" spans="21:29" x14ac:dyDescent="0.25">
      <c r="U84" s="50">
        <v>2023</v>
      </c>
      <c r="V84" s="1" t="s">
        <v>292</v>
      </c>
      <c r="W84" s="1">
        <v>5</v>
      </c>
      <c r="X84" s="1">
        <v>2</v>
      </c>
      <c r="Y84" s="1">
        <v>37</v>
      </c>
      <c r="Z84" s="40">
        <v>6.166666666666667</v>
      </c>
      <c r="AA84" s="1">
        <v>28</v>
      </c>
      <c r="AB84" s="40">
        <v>4.666666666666667</v>
      </c>
      <c r="AC84" s="90">
        <f>Y84-AA84</f>
        <v>9</v>
      </c>
    </row>
    <row r="85" spans="21:29" x14ac:dyDescent="0.25">
      <c r="U85" s="50"/>
      <c r="V85" s="101" t="s">
        <v>292</v>
      </c>
      <c r="W85" s="101">
        <v>13</v>
      </c>
      <c r="X85" s="101">
        <v>8</v>
      </c>
      <c r="Y85" s="101">
        <v>110</v>
      </c>
      <c r="Z85" s="102">
        <v>5.3666666666666671</v>
      </c>
      <c r="AA85" s="101">
        <v>86</v>
      </c>
      <c r="AB85" s="102">
        <v>4.354166666666667</v>
      </c>
      <c r="AC85" s="103">
        <f t="shared" si="14"/>
        <v>24</v>
      </c>
    </row>
    <row r="86" spans="21:29" x14ac:dyDescent="0.25">
      <c r="U86" s="50"/>
      <c r="AC86" s="90"/>
    </row>
    <row r="87" spans="21:29" x14ac:dyDescent="0.25">
      <c r="U87" s="50">
        <v>2018</v>
      </c>
      <c r="V87" s="1" t="s">
        <v>304</v>
      </c>
      <c r="W87" s="1">
        <v>0</v>
      </c>
      <c r="X87" s="1">
        <v>2</v>
      </c>
      <c r="Y87" s="1">
        <v>9</v>
      </c>
      <c r="Z87" s="40">
        <v>5</v>
      </c>
      <c r="AA87" s="1">
        <v>12</v>
      </c>
      <c r="AB87" s="40">
        <v>12</v>
      </c>
      <c r="AC87" s="90">
        <f>Y87-AA87</f>
        <v>-3</v>
      </c>
    </row>
    <row r="88" spans="21:29" x14ac:dyDescent="0.25">
      <c r="U88" s="50">
        <v>2019</v>
      </c>
      <c r="V88" s="1" t="s">
        <v>304</v>
      </c>
      <c r="W88" s="1">
        <v>2</v>
      </c>
      <c r="X88" s="1">
        <v>2</v>
      </c>
      <c r="Y88" s="1">
        <v>12</v>
      </c>
      <c r="Z88" s="40">
        <v>3</v>
      </c>
      <c r="AA88" s="1">
        <v>20</v>
      </c>
      <c r="AB88" s="40">
        <v>5</v>
      </c>
      <c r="AC88" s="90">
        <f>Y88-AA88</f>
        <v>-8</v>
      </c>
    </row>
    <row r="89" spans="21:29" x14ac:dyDescent="0.25">
      <c r="U89" s="50"/>
      <c r="V89" s="101" t="s">
        <v>304</v>
      </c>
      <c r="W89" s="101">
        <v>2</v>
      </c>
      <c r="X89" s="101">
        <v>4</v>
      </c>
      <c r="Y89" s="101">
        <v>21</v>
      </c>
      <c r="Z89" s="102">
        <v>4</v>
      </c>
      <c r="AA89" s="101">
        <v>32</v>
      </c>
      <c r="AB89" s="102">
        <v>8.5</v>
      </c>
      <c r="AC89" s="103">
        <f t="shared" si="14"/>
        <v>-11</v>
      </c>
    </row>
    <row r="90" spans="21:29" x14ac:dyDescent="0.25">
      <c r="U90" s="50"/>
      <c r="AC90" s="90"/>
    </row>
    <row r="91" spans="21:29" x14ac:dyDescent="0.25">
      <c r="U91" s="50">
        <v>2018</v>
      </c>
      <c r="V91" s="1" t="s">
        <v>301</v>
      </c>
      <c r="W91" s="1">
        <v>0</v>
      </c>
      <c r="X91" s="1">
        <v>2</v>
      </c>
      <c r="Y91" s="1">
        <v>3</v>
      </c>
      <c r="Z91" s="40">
        <v>1.5</v>
      </c>
      <c r="AA91" s="1">
        <v>7</v>
      </c>
      <c r="AB91" s="40">
        <v>3.5</v>
      </c>
      <c r="AC91" s="90">
        <f>Y91-AA91</f>
        <v>-4</v>
      </c>
    </row>
    <row r="92" spans="21:29" x14ac:dyDescent="0.25">
      <c r="U92" s="50">
        <v>2019</v>
      </c>
      <c r="V92" s="1" t="s">
        <v>301</v>
      </c>
      <c r="W92" s="1">
        <v>0</v>
      </c>
      <c r="X92" s="1">
        <v>2</v>
      </c>
      <c r="Y92" s="1">
        <v>10</v>
      </c>
      <c r="Z92" s="40">
        <v>5</v>
      </c>
      <c r="AA92" s="1">
        <v>18</v>
      </c>
      <c r="AB92" s="40">
        <v>9</v>
      </c>
      <c r="AC92" s="90">
        <f>Y92-AA92</f>
        <v>-8</v>
      </c>
    </row>
    <row r="93" spans="21:29" x14ac:dyDescent="0.25">
      <c r="U93" s="50">
        <v>2022</v>
      </c>
      <c r="V93" s="1" t="s">
        <v>301</v>
      </c>
      <c r="W93" s="1">
        <v>0</v>
      </c>
      <c r="X93" s="1">
        <v>2</v>
      </c>
      <c r="Y93" s="1">
        <v>10</v>
      </c>
      <c r="Z93" s="40">
        <v>5</v>
      </c>
      <c r="AA93" s="1">
        <v>22</v>
      </c>
      <c r="AB93" s="40">
        <v>11</v>
      </c>
      <c r="AC93" s="90">
        <f>Y93-AA93</f>
        <v>-12</v>
      </c>
    </row>
    <row r="94" spans="21:29" x14ac:dyDescent="0.25">
      <c r="U94" s="50">
        <v>2023</v>
      </c>
      <c r="V94" s="1" t="s">
        <v>301</v>
      </c>
      <c r="W94" s="1">
        <v>1</v>
      </c>
      <c r="X94" s="1">
        <v>2</v>
      </c>
      <c r="Y94" s="1">
        <v>5</v>
      </c>
      <c r="Z94" s="40">
        <v>1.6666666666666667</v>
      </c>
      <c r="AA94" s="1">
        <v>19</v>
      </c>
      <c r="AB94" s="40">
        <v>6.333333333333333</v>
      </c>
      <c r="AC94" s="90">
        <f>Y94-AA94</f>
        <v>-14</v>
      </c>
    </row>
    <row r="95" spans="21:29" x14ac:dyDescent="0.25">
      <c r="U95" s="50"/>
      <c r="V95" s="101" t="s">
        <v>301</v>
      </c>
      <c r="W95" s="101">
        <v>1</v>
      </c>
      <c r="X95" s="101">
        <v>8</v>
      </c>
      <c r="Y95" s="101">
        <v>28</v>
      </c>
      <c r="Z95" s="102">
        <v>3.291666666666667</v>
      </c>
      <c r="AA95" s="101">
        <v>66</v>
      </c>
      <c r="AB95" s="102">
        <v>7.458333333333333</v>
      </c>
      <c r="AC95" s="103">
        <f t="shared" si="14"/>
        <v>-38</v>
      </c>
    </row>
    <row r="96" spans="21:29" x14ac:dyDescent="0.25">
      <c r="U96" s="50"/>
      <c r="AC96" s="90"/>
    </row>
    <row r="97" spans="21:29" x14ac:dyDescent="0.25">
      <c r="U97" s="50">
        <v>2018</v>
      </c>
      <c r="V97" s="1" t="s">
        <v>197</v>
      </c>
      <c r="W97" s="1">
        <v>0</v>
      </c>
      <c r="X97" s="1">
        <v>2</v>
      </c>
      <c r="Y97" s="1">
        <v>6</v>
      </c>
      <c r="Z97" s="40">
        <v>3</v>
      </c>
      <c r="AA97" s="1">
        <v>14</v>
      </c>
      <c r="AB97" s="40">
        <v>7</v>
      </c>
      <c r="AC97" s="90">
        <f>Y97-AA97</f>
        <v>-8</v>
      </c>
    </row>
    <row r="98" spans="21:29" x14ac:dyDescent="0.25">
      <c r="U98" s="50">
        <v>2019</v>
      </c>
      <c r="V98" s="1" t="s">
        <v>197</v>
      </c>
      <c r="W98" s="1">
        <v>2</v>
      </c>
      <c r="X98" s="1">
        <v>2</v>
      </c>
      <c r="Y98" s="1">
        <v>21</v>
      </c>
      <c r="Z98" s="40">
        <v>5.25</v>
      </c>
      <c r="AA98" s="1">
        <v>15</v>
      </c>
      <c r="AB98" s="40">
        <v>3.75</v>
      </c>
      <c r="AC98" s="90">
        <f>Y98-AA98</f>
        <v>6</v>
      </c>
    </row>
    <row r="99" spans="21:29" x14ac:dyDescent="0.25">
      <c r="U99" s="50"/>
      <c r="V99" s="101" t="s">
        <v>197</v>
      </c>
      <c r="W99" s="101">
        <v>2</v>
      </c>
      <c r="X99" s="101">
        <v>4</v>
      </c>
      <c r="Y99" s="101">
        <v>27</v>
      </c>
      <c r="Z99" s="102">
        <v>4.125</v>
      </c>
      <c r="AA99" s="101">
        <v>29</v>
      </c>
      <c r="AB99" s="102">
        <v>5.375</v>
      </c>
      <c r="AC99" s="103">
        <f t="shared" si="14"/>
        <v>-2</v>
      </c>
    </row>
    <row r="100" spans="21:29" x14ac:dyDescent="0.25">
      <c r="U100" s="50"/>
      <c r="AC100" s="90"/>
    </row>
    <row r="101" spans="21:29" x14ac:dyDescent="0.25">
      <c r="U101" s="50">
        <v>2018</v>
      </c>
      <c r="V101" s="1" t="s">
        <v>104</v>
      </c>
      <c r="W101" s="1">
        <v>2</v>
      </c>
      <c r="X101" s="1">
        <v>2</v>
      </c>
      <c r="Y101" s="1">
        <v>30</v>
      </c>
      <c r="Z101" s="40">
        <v>7.5</v>
      </c>
      <c r="AA101" s="1">
        <v>10</v>
      </c>
      <c r="AB101" s="40">
        <v>2.5</v>
      </c>
      <c r="AC101" s="90">
        <f>Y101-AA101</f>
        <v>20</v>
      </c>
    </row>
    <row r="102" spans="21:29" x14ac:dyDescent="0.25">
      <c r="U102" s="50">
        <v>2019</v>
      </c>
      <c r="V102" s="1" t="s">
        <v>104</v>
      </c>
      <c r="W102" s="1">
        <v>6</v>
      </c>
      <c r="X102" s="1">
        <v>1</v>
      </c>
      <c r="Y102" s="1">
        <v>37</v>
      </c>
      <c r="Z102" s="40">
        <v>5.2857142857142856</v>
      </c>
      <c r="AA102" s="1">
        <v>21</v>
      </c>
      <c r="AB102" s="40">
        <v>3</v>
      </c>
      <c r="AC102" s="90">
        <f>Y102-AA102</f>
        <v>16</v>
      </c>
    </row>
    <row r="103" spans="21:29" x14ac:dyDescent="0.25">
      <c r="U103" s="50">
        <v>2022</v>
      </c>
      <c r="V103" s="1" t="s">
        <v>104</v>
      </c>
      <c r="W103" s="1">
        <v>6</v>
      </c>
      <c r="X103" s="1">
        <v>2</v>
      </c>
      <c r="Y103" s="1">
        <v>73</v>
      </c>
      <c r="Z103" s="40">
        <v>9.125</v>
      </c>
      <c r="AA103" s="1">
        <v>25</v>
      </c>
      <c r="AB103" s="40">
        <v>3.125</v>
      </c>
      <c r="AC103" s="90">
        <f>Y103-AA103</f>
        <v>48</v>
      </c>
    </row>
    <row r="104" spans="21:29" x14ac:dyDescent="0.25">
      <c r="U104" s="50">
        <v>2023</v>
      </c>
      <c r="V104" s="1" t="s">
        <v>104</v>
      </c>
      <c r="W104" s="1">
        <v>4</v>
      </c>
      <c r="X104" s="1">
        <v>2</v>
      </c>
      <c r="Y104" s="1">
        <v>38</v>
      </c>
      <c r="Z104" s="40">
        <v>6.333333333333333</v>
      </c>
      <c r="AA104" s="1">
        <v>25</v>
      </c>
      <c r="AB104" s="40">
        <v>4.166666666666667</v>
      </c>
      <c r="AC104" s="90">
        <f>Y104-AA104</f>
        <v>13</v>
      </c>
    </row>
    <row r="105" spans="21:29" x14ac:dyDescent="0.25">
      <c r="U105" s="50"/>
      <c r="V105" s="101" t="s">
        <v>104</v>
      </c>
      <c r="W105" s="101">
        <v>18</v>
      </c>
      <c r="X105" s="101">
        <v>7</v>
      </c>
      <c r="Y105" s="101">
        <v>178</v>
      </c>
      <c r="Z105" s="102">
        <v>7.0610119047619042</v>
      </c>
      <c r="AA105" s="101">
        <v>81</v>
      </c>
      <c r="AB105" s="102">
        <v>3.197916666666667</v>
      </c>
      <c r="AC105" s="103">
        <f t="shared" si="14"/>
        <v>97</v>
      </c>
    </row>
    <row r="106" spans="21:29" x14ac:dyDescent="0.25">
      <c r="U106" s="50"/>
      <c r="V106" s="101"/>
      <c r="W106" s="101"/>
      <c r="X106" s="101"/>
      <c r="Y106" s="101"/>
      <c r="Z106" s="102"/>
      <c r="AA106" s="101"/>
      <c r="AB106" s="102"/>
      <c r="AC106" s="103"/>
    </row>
    <row r="107" spans="21:29" x14ac:dyDescent="0.25">
      <c r="U107" s="87" t="s">
        <v>501</v>
      </c>
      <c r="V107" s="29" t="s">
        <v>500</v>
      </c>
      <c r="W107" s="29" t="s">
        <v>317</v>
      </c>
      <c r="X107" s="29" t="s">
        <v>305</v>
      </c>
      <c r="Y107" s="29" t="s">
        <v>314</v>
      </c>
      <c r="Z107" s="33" t="s">
        <v>319</v>
      </c>
      <c r="AA107" s="29" t="s">
        <v>315</v>
      </c>
      <c r="AB107" s="33" t="s">
        <v>318</v>
      </c>
      <c r="AC107" s="97" t="s">
        <v>324</v>
      </c>
    </row>
    <row r="108" spans="21:29" x14ac:dyDescent="0.25">
      <c r="U108" s="50">
        <v>2018</v>
      </c>
      <c r="V108" s="1" t="s">
        <v>105</v>
      </c>
      <c r="W108" s="1">
        <v>5</v>
      </c>
      <c r="X108" s="1">
        <v>2</v>
      </c>
      <c r="Y108" s="1">
        <v>42</v>
      </c>
      <c r="Z108" s="40">
        <v>6</v>
      </c>
      <c r="AA108" s="1">
        <v>25</v>
      </c>
      <c r="AB108" s="40">
        <v>3.5714285714285716</v>
      </c>
      <c r="AC108" s="90">
        <f>Y108-AA108</f>
        <v>17</v>
      </c>
    </row>
    <row r="109" spans="21:29" x14ac:dyDescent="0.25">
      <c r="U109" s="50">
        <v>2019</v>
      </c>
      <c r="V109" s="1" t="s">
        <v>105</v>
      </c>
      <c r="W109" s="1">
        <v>4</v>
      </c>
      <c r="X109" s="1">
        <v>2</v>
      </c>
      <c r="Y109" s="1">
        <v>48</v>
      </c>
      <c r="Z109" s="40">
        <v>8</v>
      </c>
      <c r="AA109" s="1">
        <v>30</v>
      </c>
      <c r="AB109" s="40">
        <v>5</v>
      </c>
      <c r="AC109" s="90">
        <f>Y109-AA109</f>
        <v>18</v>
      </c>
    </row>
    <row r="110" spans="21:29" x14ac:dyDescent="0.25">
      <c r="U110" s="50">
        <v>2022</v>
      </c>
      <c r="V110" s="1" t="s">
        <v>105</v>
      </c>
      <c r="W110" s="1">
        <v>1</v>
      </c>
      <c r="X110" s="1">
        <v>2</v>
      </c>
      <c r="Y110" s="1">
        <v>16</v>
      </c>
      <c r="Z110" s="40">
        <v>5.333333333333333</v>
      </c>
      <c r="AA110" s="1">
        <v>16</v>
      </c>
      <c r="AB110" s="40">
        <v>5.333333333333333</v>
      </c>
      <c r="AC110" s="90">
        <f>Y110-AA110</f>
        <v>0</v>
      </c>
    </row>
    <row r="111" spans="21:29" x14ac:dyDescent="0.25">
      <c r="U111" s="50">
        <v>2023</v>
      </c>
      <c r="V111" s="1" t="s">
        <v>105</v>
      </c>
      <c r="W111" s="1">
        <v>2</v>
      </c>
      <c r="X111" s="1">
        <v>2</v>
      </c>
      <c r="Y111" s="1">
        <v>22</v>
      </c>
      <c r="Z111" s="40">
        <v>5.5</v>
      </c>
      <c r="AA111" s="1">
        <v>22</v>
      </c>
      <c r="AB111" s="40">
        <v>5.5</v>
      </c>
      <c r="AC111" s="90">
        <f>Y111-AA111</f>
        <v>0</v>
      </c>
    </row>
    <row r="112" spans="21:29" x14ac:dyDescent="0.25">
      <c r="U112" s="50"/>
      <c r="V112" s="101" t="s">
        <v>105</v>
      </c>
      <c r="W112" s="101">
        <v>12</v>
      </c>
      <c r="X112" s="101">
        <v>8</v>
      </c>
      <c r="Y112" s="101">
        <v>128</v>
      </c>
      <c r="Z112" s="102">
        <v>6.208333333333333</v>
      </c>
      <c r="AA112" s="101">
        <v>93</v>
      </c>
      <c r="AB112" s="102">
        <v>4.8511904761904763</v>
      </c>
      <c r="AC112" s="103">
        <f t="shared" si="14"/>
        <v>35</v>
      </c>
    </row>
    <row r="113" spans="21:29" x14ac:dyDescent="0.25">
      <c r="U113" s="50"/>
      <c r="AC113" s="90"/>
    </row>
    <row r="114" spans="21:29" x14ac:dyDescent="0.25">
      <c r="U114" s="50">
        <v>2018</v>
      </c>
      <c r="V114" s="1" t="s">
        <v>255</v>
      </c>
      <c r="W114" s="1">
        <v>7</v>
      </c>
      <c r="X114" s="1">
        <v>1</v>
      </c>
      <c r="Y114" s="1">
        <v>47</v>
      </c>
      <c r="Z114" s="40">
        <v>6.7142857142857144</v>
      </c>
      <c r="AA114" s="1">
        <v>13</v>
      </c>
      <c r="AB114" s="40">
        <v>1.8571428571428572</v>
      </c>
      <c r="AC114" s="90">
        <f>Y114-AA114</f>
        <v>34</v>
      </c>
    </row>
    <row r="115" spans="21:29" x14ac:dyDescent="0.25">
      <c r="U115" s="50">
        <v>2019</v>
      </c>
      <c r="V115" s="1" t="s">
        <v>255</v>
      </c>
      <c r="W115" s="1">
        <v>3</v>
      </c>
      <c r="X115" s="1">
        <v>2</v>
      </c>
      <c r="Y115" s="1">
        <v>25</v>
      </c>
      <c r="Z115" s="40">
        <v>5</v>
      </c>
      <c r="AA115" s="1">
        <v>15</v>
      </c>
      <c r="AB115" s="40">
        <v>3</v>
      </c>
      <c r="AC115" s="90">
        <f>Y115-AA115</f>
        <v>10</v>
      </c>
    </row>
    <row r="116" spans="21:29" x14ac:dyDescent="0.25">
      <c r="U116" s="50">
        <v>2022</v>
      </c>
      <c r="V116" s="1" t="s">
        <v>255</v>
      </c>
      <c r="W116" s="1">
        <v>1</v>
      </c>
      <c r="X116" s="1">
        <v>2</v>
      </c>
      <c r="Y116" s="1">
        <v>8</v>
      </c>
      <c r="Z116" s="40">
        <v>2.6666666666666665</v>
      </c>
      <c r="AA116" s="1">
        <v>11</v>
      </c>
      <c r="AB116" s="40">
        <v>3.6666666666666665</v>
      </c>
      <c r="AC116" s="90">
        <f>Y116-AA116</f>
        <v>-3</v>
      </c>
    </row>
    <row r="117" spans="21:29" x14ac:dyDescent="0.25">
      <c r="U117" s="50">
        <v>2023</v>
      </c>
      <c r="V117" s="1" t="s">
        <v>255</v>
      </c>
      <c r="W117" s="1">
        <v>1</v>
      </c>
      <c r="X117" s="1">
        <v>2</v>
      </c>
      <c r="Y117" s="1">
        <v>17</v>
      </c>
      <c r="Z117" s="40">
        <v>5.666666666666667</v>
      </c>
      <c r="AA117" s="1">
        <v>10</v>
      </c>
      <c r="AB117" s="40">
        <v>3.3333333333333335</v>
      </c>
      <c r="AC117" s="90">
        <f>Y117-AA117</f>
        <v>7</v>
      </c>
    </row>
    <row r="118" spans="21:29" x14ac:dyDescent="0.25">
      <c r="U118" s="50"/>
      <c r="V118" s="101" t="s">
        <v>255</v>
      </c>
      <c r="W118" s="101">
        <v>12</v>
      </c>
      <c r="X118" s="101">
        <v>7</v>
      </c>
      <c r="Y118" s="101">
        <v>97</v>
      </c>
      <c r="Z118" s="102">
        <v>5.0119047619047628</v>
      </c>
      <c r="AA118" s="101">
        <v>49</v>
      </c>
      <c r="AB118" s="102">
        <v>2.9642857142857144</v>
      </c>
      <c r="AC118" s="103">
        <f t="shared" si="14"/>
        <v>48</v>
      </c>
    </row>
    <row r="119" spans="21:29" x14ac:dyDescent="0.25">
      <c r="U119" s="50"/>
      <c r="AC119" s="90"/>
    </row>
    <row r="120" spans="21:29" x14ac:dyDescent="0.25">
      <c r="U120" s="50">
        <v>2018</v>
      </c>
      <c r="V120" s="1" t="s">
        <v>302</v>
      </c>
      <c r="W120" s="1">
        <v>2</v>
      </c>
      <c r="X120" s="1">
        <v>2</v>
      </c>
      <c r="Y120" s="1">
        <v>21</v>
      </c>
      <c r="Z120" s="40">
        <v>5.25</v>
      </c>
      <c r="AA120" s="1">
        <v>13</v>
      </c>
      <c r="AB120" s="40">
        <v>3.25</v>
      </c>
      <c r="AC120" s="90">
        <f>Y120-AA120</f>
        <v>8</v>
      </c>
    </row>
    <row r="121" spans="21:29" x14ac:dyDescent="0.25">
      <c r="U121" s="50">
        <v>2019</v>
      </c>
      <c r="V121" s="1" t="s">
        <v>302</v>
      </c>
      <c r="W121" s="1">
        <v>6</v>
      </c>
      <c r="X121" s="1">
        <v>2</v>
      </c>
      <c r="Y121" s="1">
        <v>33</v>
      </c>
      <c r="Z121" s="40">
        <v>4.125</v>
      </c>
      <c r="AA121" s="1">
        <v>15</v>
      </c>
      <c r="AB121" s="40">
        <v>1.875</v>
      </c>
      <c r="AC121" s="90">
        <f>Y121-AA121</f>
        <v>18</v>
      </c>
    </row>
    <row r="122" spans="21:29" x14ac:dyDescent="0.25">
      <c r="U122" s="50">
        <v>2022</v>
      </c>
      <c r="V122" s="1" t="s">
        <v>302</v>
      </c>
      <c r="W122" s="1">
        <v>2</v>
      </c>
      <c r="X122" s="1">
        <v>2</v>
      </c>
      <c r="Y122" s="1">
        <v>17</v>
      </c>
      <c r="Z122" s="40">
        <v>4.25</v>
      </c>
      <c r="AA122" s="1">
        <v>17</v>
      </c>
      <c r="AB122" s="40">
        <v>4.25</v>
      </c>
      <c r="AC122" s="90">
        <f>Y122-AA122</f>
        <v>0</v>
      </c>
    </row>
    <row r="123" spans="21:29" x14ac:dyDescent="0.25">
      <c r="U123" s="50">
        <v>2023</v>
      </c>
      <c r="V123" s="1" t="s">
        <v>302</v>
      </c>
      <c r="W123" s="1">
        <v>2</v>
      </c>
      <c r="X123" s="1">
        <v>2</v>
      </c>
      <c r="Y123" s="1">
        <v>26</v>
      </c>
      <c r="Z123" s="40">
        <v>5.2</v>
      </c>
      <c r="AA123" s="1">
        <v>33</v>
      </c>
      <c r="AB123" s="40">
        <v>6.6</v>
      </c>
      <c r="AC123" s="90">
        <f>Y123-AA123</f>
        <v>-7</v>
      </c>
    </row>
    <row r="124" spans="21:29" x14ac:dyDescent="0.25">
      <c r="U124" s="50"/>
      <c r="V124" s="101" t="s">
        <v>302</v>
      </c>
      <c r="W124" s="101">
        <v>12</v>
      </c>
      <c r="X124" s="101">
        <v>8</v>
      </c>
      <c r="Y124" s="101">
        <v>97</v>
      </c>
      <c r="Z124" s="102">
        <v>4.7062499999999998</v>
      </c>
      <c r="AA124" s="101">
        <v>78</v>
      </c>
      <c r="AB124" s="102">
        <v>3.9937499999999999</v>
      </c>
      <c r="AC124" s="103">
        <f t="shared" si="14"/>
        <v>19</v>
      </c>
    </row>
    <row r="125" spans="21:29" x14ac:dyDescent="0.25">
      <c r="U125" s="50"/>
      <c r="V125" s="101"/>
      <c r="W125" s="101"/>
      <c r="X125" s="101"/>
      <c r="Y125" s="101"/>
      <c r="Z125" s="102"/>
      <c r="AA125" s="101"/>
      <c r="AB125" s="102"/>
      <c r="AC125" s="103"/>
    </row>
    <row r="126" spans="21:29" x14ac:dyDescent="0.25">
      <c r="U126" s="87" t="s">
        <v>501</v>
      </c>
      <c r="V126" s="29" t="s">
        <v>500</v>
      </c>
      <c r="W126" s="29" t="s">
        <v>317</v>
      </c>
      <c r="X126" s="29" t="s">
        <v>305</v>
      </c>
      <c r="Y126" s="29" t="s">
        <v>314</v>
      </c>
      <c r="Z126" s="33" t="s">
        <v>319</v>
      </c>
      <c r="AA126" s="29" t="s">
        <v>315</v>
      </c>
      <c r="AB126" s="33" t="s">
        <v>318</v>
      </c>
      <c r="AC126" s="97" t="s">
        <v>324</v>
      </c>
    </row>
    <row r="127" spans="21:29" x14ac:dyDescent="0.25">
      <c r="U127" s="50">
        <v>2018</v>
      </c>
      <c r="V127" s="1" t="s">
        <v>17</v>
      </c>
      <c r="W127" s="1">
        <v>1</v>
      </c>
      <c r="X127" s="1">
        <v>2</v>
      </c>
      <c r="Y127" s="1">
        <v>15</v>
      </c>
      <c r="Z127" s="40">
        <v>5</v>
      </c>
      <c r="AA127" s="1">
        <v>25</v>
      </c>
      <c r="AB127" s="40">
        <v>8.3333333333333339</v>
      </c>
      <c r="AC127" s="90">
        <f>Y127-AA127</f>
        <v>-10</v>
      </c>
    </row>
    <row r="128" spans="21:29" x14ac:dyDescent="0.25">
      <c r="U128" s="50">
        <v>2019</v>
      </c>
      <c r="V128" s="1" t="s">
        <v>17</v>
      </c>
      <c r="W128" s="1">
        <v>0</v>
      </c>
      <c r="X128" s="1">
        <v>2</v>
      </c>
      <c r="Y128" s="1">
        <v>4</v>
      </c>
      <c r="Z128" s="40">
        <v>2</v>
      </c>
      <c r="AA128" s="1">
        <v>10</v>
      </c>
      <c r="AB128" s="40">
        <v>5</v>
      </c>
      <c r="AC128" s="90">
        <f>Y128-AA128</f>
        <v>-6</v>
      </c>
    </row>
    <row r="129" spans="21:29" x14ac:dyDescent="0.25">
      <c r="U129" s="50">
        <v>2022</v>
      </c>
      <c r="V129" s="1" t="s">
        <v>17</v>
      </c>
      <c r="W129" s="1">
        <v>0</v>
      </c>
      <c r="X129" s="1">
        <v>2</v>
      </c>
      <c r="Y129" s="1">
        <v>8</v>
      </c>
      <c r="Z129" s="40">
        <v>4</v>
      </c>
      <c r="AA129" s="1">
        <v>14</v>
      </c>
      <c r="AB129" s="40">
        <v>7</v>
      </c>
      <c r="AC129" s="90">
        <f>Y129-AA129</f>
        <v>-6</v>
      </c>
    </row>
    <row r="130" spans="21:29" x14ac:dyDescent="0.25">
      <c r="U130" s="50">
        <v>2023</v>
      </c>
      <c r="V130" s="1" t="s">
        <v>17</v>
      </c>
      <c r="W130" s="1">
        <v>2</v>
      </c>
      <c r="X130" s="1">
        <v>2</v>
      </c>
      <c r="Y130" s="1">
        <v>27</v>
      </c>
      <c r="Z130" s="40">
        <v>6.75</v>
      </c>
      <c r="AA130" s="1">
        <v>31</v>
      </c>
      <c r="AB130" s="40">
        <v>7.75</v>
      </c>
      <c r="AC130" s="90">
        <f>Y130-AA130</f>
        <v>-4</v>
      </c>
    </row>
    <row r="131" spans="21:29" x14ac:dyDescent="0.25">
      <c r="U131" s="50"/>
      <c r="V131" s="101" t="s">
        <v>17</v>
      </c>
      <c r="W131" s="101">
        <v>3</v>
      </c>
      <c r="X131" s="101">
        <v>8</v>
      </c>
      <c r="Y131" s="101">
        <v>54</v>
      </c>
      <c r="Z131" s="102">
        <v>4.4375</v>
      </c>
      <c r="AA131" s="101">
        <v>80</v>
      </c>
      <c r="AB131" s="102">
        <v>7.0208333333333339</v>
      </c>
      <c r="AC131" s="103">
        <f t="shared" si="14"/>
        <v>-26</v>
      </c>
    </row>
    <row r="132" spans="21:29" x14ac:dyDescent="0.25">
      <c r="U132" s="50"/>
      <c r="AC132" s="90"/>
    </row>
    <row r="133" spans="21:29" x14ac:dyDescent="0.25">
      <c r="U133" s="50">
        <v>2018</v>
      </c>
      <c r="V133" s="1" t="s">
        <v>24</v>
      </c>
      <c r="W133" s="1">
        <v>1</v>
      </c>
      <c r="X133" s="1">
        <v>2</v>
      </c>
      <c r="Y133" s="1">
        <v>13</v>
      </c>
      <c r="Z133" s="40">
        <v>4.333333333333333</v>
      </c>
      <c r="AA133" s="1">
        <v>17</v>
      </c>
      <c r="AB133" s="40">
        <v>5.666666666666667</v>
      </c>
      <c r="AC133" s="90">
        <f>Y133-AA133</f>
        <v>-4</v>
      </c>
    </row>
    <row r="134" spans="21:29" x14ac:dyDescent="0.25">
      <c r="U134" s="50">
        <v>2019</v>
      </c>
      <c r="V134" s="1" t="s">
        <v>24</v>
      </c>
      <c r="W134" s="1">
        <v>4</v>
      </c>
      <c r="X134" s="1">
        <v>2</v>
      </c>
      <c r="Y134" s="1">
        <v>39</v>
      </c>
      <c r="Z134" s="40">
        <v>6.5</v>
      </c>
      <c r="AA134" s="1">
        <v>13</v>
      </c>
      <c r="AB134" s="40">
        <v>2.1666666666666665</v>
      </c>
      <c r="AC134" s="90">
        <f>Y134-AA134</f>
        <v>26</v>
      </c>
    </row>
    <row r="135" spans="21:29" x14ac:dyDescent="0.25">
      <c r="U135" s="50">
        <v>2022</v>
      </c>
      <c r="V135" s="1" t="s">
        <v>24</v>
      </c>
      <c r="W135" s="1">
        <v>7</v>
      </c>
      <c r="X135" s="1">
        <v>1</v>
      </c>
      <c r="Y135" s="1">
        <v>60</v>
      </c>
      <c r="Z135" s="40">
        <v>8.5714285714285712</v>
      </c>
      <c r="AA135" s="1">
        <v>31</v>
      </c>
      <c r="AB135" s="40">
        <v>4.4285714285714288</v>
      </c>
      <c r="AC135" s="90">
        <f>Y135-AA135</f>
        <v>29</v>
      </c>
    </row>
    <row r="136" spans="21:29" x14ac:dyDescent="0.25">
      <c r="U136" s="50">
        <v>2023</v>
      </c>
      <c r="V136" s="1" t="s">
        <v>24</v>
      </c>
      <c r="W136" s="1">
        <v>6</v>
      </c>
      <c r="X136" s="1">
        <v>0</v>
      </c>
      <c r="Y136" s="1">
        <v>62</v>
      </c>
      <c r="Z136" s="40">
        <v>10.333333333333334</v>
      </c>
      <c r="AA136" s="1">
        <v>4</v>
      </c>
      <c r="AB136" s="40">
        <v>0.66666666666666663</v>
      </c>
      <c r="AC136" s="90">
        <f>Y136-AA136</f>
        <v>58</v>
      </c>
    </row>
    <row r="137" spans="21:29" x14ac:dyDescent="0.25">
      <c r="U137" s="50"/>
      <c r="V137" s="101" t="s">
        <v>24</v>
      </c>
      <c r="W137" s="101">
        <v>18</v>
      </c>
      <c r="X137" s="101">
        <v>5</v>
      </c>
      <c r="Y137" s="101">
        <v>174</v>
      </c>
      <c r="Z137" s="102">
        <v>7.4345238095238093</v>
      </c>
      <c r="AA137" s="101">
        <v>65</v>
      </c>
      <c r="AB137" s="102">
        <v>3.2321428571428572</v>
      </c>
      <c r="AC137" s="103">
        <f t="shared" si="14"/>
        <v>109</v>
      </c>
    </row>
    <row r="138" spans="21:29" ht="15.75" thickBot="1" x14ac:dyDescent="0.3">
      <c r="U138" s="51"/>
      <c r="V138" s="52"/>
      <c r="W138" s="52"/>
      <c r="X138" s="52"/>
      <c r="Y138" s="52"/>
      <c r="Z138" s="91"/>
      <c r="AA138" s="52"/>
      <c r="AB138" s="91"/>
      <c r="AC138" s="112"/>
    </row>
  </sheetData>
  <sortState xmlns:xlrd2="http://schemas.microsoft.com/office/spreadsheetml/2017/richdata2" ref="U133:AC136">
    <sortCondition ref="U133:U136"/>
  </sortState>
  <phoneticPr fontId="2" type="noConversion"/>
  <pageMargins left="0.7" right="0.7" top="0.75" bottom="0.75" header="0.3" footer="0.3"/>
  <pageSetup orientation="portrait" horizontalDpi="4294967293" verticalDpi="0" r:id="rId1"/>
  <ignoredErrors>
    <ignoredError sqref="P44:Q44 P52:Q52 P60:Q60 P71:R7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 Elims</vt:lpstr>
      <vt:lpstr>2019 Elims</vt:lpstr>
      <vt:lpstr>2022 Elims</vt:lpstr>
      <vt:lpstr>2023 Elims</vt:lpstr>
      <vt:lpstr>2018 - 2023</vt:lpstr>
      <vt:lpstr>Misc. Elims Records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dcterms:created xsi:type="dcterms:W3CDTF">2022-08-20T12:40:44Z</dcterms:created>
  <dcterms:modified xsi:type="dcterms:W3CDTF">2023-08-22T18:18:11Z</dcterms:modified>
</cp:coreProperties>
</file>