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sem\Documents\Misc\Baseball\Kids Baseball\Mike's Baseball\Website\2019\"/>
    </mc:Choice>
  </mc:AlternateContent>
  <xr:revisionPtr revIDLastSave="0" documentId="13_ncr:1_{B85915B0-EFC2-4478-95EC-BC082E63BA56}" xr6:coauthVersionLast="45" xr6:coauthVersionMax="45" xr10:uidLastSave="{00000000-0000-0000-0000-000000000000}"/>
  <bookViews>
    <workbookView xWindow="-108" yWindow="-108" windowWidth="23256" windowHeight="12576" xr2:uid="{F4489832-EDFD-4094-816A-4A9DFCA7B070}"/>
  </bookViews>
  <sheets>
    <sheet name="Batting" sheetId="1" r:id="rId1"/>
    <sheet name="Pitching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8" i="1" l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W64" i="1"/>
  <c r="U64" i="1"/>
  <c r="T64" i="1"/>
  <c r="V64" i="1" s="1"/>
  <c r="W63" i="1"/>
  <c r="U63" i="1"/>
  <c r="T63" i="1"/>
  <c r="W62" i="1"/>
  <c r="U62" i="1"/>
  <c r="T62" i="1"/>
  <c r="V62" i="1" s="1"/>
  <c r="U65" i="1" l="1"/>
  <c r="V63" i="1"/>
  <c r="T78" i="1"/>
  <c r="U78" i="1"/>
  <c r="W65" i="1"/>
  <c r="T65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W58" i="1"/>
  <c r="U58" i="1"/>
  <c r="T58" i="1"/>
  <c r="W57" i="1"/>
  <c r="U57" i="1"/>
  <c r="T57" i="1"/>
  <c r="W56" i="1"/>
  <c r="U56" i="1"/>
  <c r="T56" i="1"/>
  <c r="V56" i="1" s="1"/>
  <c r="V65" i="1" l="1"/>
  <c r="V57" i="1"/>
  <c r="V78" i="1"/>
  <c r="V58" i="1"/>
  <c r="U59" i="1"/>
  <c r="W59" i="1"/>
  <c r="T59" i="1"/>
  <c r="V59" i="1" s="1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Q7" i="2"/>
  <c r="P7" i="2"/>
  <c r="Q6" i="2"/>
  <c r="P6" i="2"/>
  <c r="Q5" i="2"/>
  <c r="P5" i="2"/>
  <c r="C21" i="2"/>
  <c r="D21" i="2"/>
  <c r="E21" i="2"/>
  <c r="F21" i="2"/>
  <c r="P21" i="2" s="1"/>
  <c r="G21" i="2"/>
  <c r="H21" i="2"/>
  <c r="I21" i="2"/>
  <c r="J21" i="2"/>
  <c r="K21" i="2"/>
  <c r="L21" i="2"/>
  <c r="M21" i="2"/>
  <c r="N21" i="2"/>
  <c r="O21" i="2"/>
  <c r="B21" i="2"/>
  <c r="Q20" i="2"/>
  <c r="P20" i="2"/>
  <c r="Q19" i="2"/>
  <c r="P19" i="2"/>
  <c r="Q18" i="2"/>
  <c r="P18" i="2"/>
  <c r="C14" i="2"/>
  <c r="D14" i="2"/>
  <c r="E14" i="2"/>
  <c r="F14" i="2"/>
  <c r="P14" i="2" s="1"/>
  <c r="G14" i="2"/>
  <c r="H14" i="2"/>
  <c r="I14" i="2"/>
  <c r="J14" i="2"/>
  <c r="K14" i="2"/>
  <c r="L14" i="2"/>
  <c r="M14" i="2"/>
  <c r="N14" i="2"/>
  <c r="O14" i="2"/>
  <c r="B14" i="2"/>
  <c r="Q13" i="2"/>
  <c r="P13" i="2"/>
  <c r="Q12" i="2"/>
  <c r="P12" i="2"/>
  <c r="Q11" i="2"/>
  <c r="P11" i="2"/>
  <c r="P8" i="2" l="1"/>
  <c r="Q14" i="2"/>
  <c r="Q21" i="2"/>
  <c r="Q8" i="2"/>
  <c r="W52" i="1" l="1"/>
  <c r="U52" i="1"/>
  <c r="T52" i="1"/>
  <c r="F52" i="1"/>
  <c r="W51" i="1"/>
  <c r="U51" i="1"/>
  <c r="T51" i="1"/>
  <c r="F51" i="1"/>
  <c r="W50" i="1"/>
  <c r="U50" i="1"/>
  <c r="T50" i="1"/>
  <c r="F50" i="1"/>
  <c r="W46" i="1"/>
  <c r="U46" i="1"/>
  <c r="T46" i="1"/>
  <c r="F46" i="1"/>
  <c r="W45" i="1"/>
  <c r="U45" i="1"/>
  <c r="T45" i="1"/>
  <c r="F45" i="1"/>
  <c r="W44" i="1"/>
  <c r="U44" i="1"/>
  <c r="T44" i="1"/>
  <c r="F44" i="1"/>
  <c r="W40" i="1"/>
  <c r="U40" i="1"/>
  <c r="T40" i="1"/>
  <c r="F40" i="1"/>
  <c r="W39" i="1"/>
  <c r="U39" i="1"/>
  <c r="T39" i="1"/>
  <c r="F39" i="1"/>
  <c r="W38" i="1"/>
  <c r="U38" i="1"/>
  <c r="T38" i="1"/>
  <c r="F38" i="1"/>
  <c r="T31" i="1"/>
  <c r="U31" i="1"/>
  <c r="W31" i="1"/>
  <c r="F32" i="1"/>
  <c r="T32" i="1"/>
  <c r="U32" i="1"/>
  <c r="W32" i="1"/>
  <c r="F33" i="1"/>
  <c r="T33" i="1"/>
  <c r="U33" i="1"/>
  <c r="W33" i="1"/>
  <c r="F34" i="1"/>
  <c r="T34" i="1"/>
  <c r="U34" i="1"/>
  <c r="W34" i="1"/>
  <c r="F25" i="1"/>
  <c r="T25" i="1"/>
  <c r="U25" i="1"/>
  <c r="W25" i="1"/>
  <c r="F26" i="1"/>
  <c r="T26" i="1"/>
  <c r="U26" i="1"/>
  <c r="W26" i="1"/>
  <c r="F27" i="1"/>
  <c r="T27" i="1"/>
  <c r="U27" i="1"/>
  <c r="W27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E22" i="1"/>
  <c r="D22" i="1"/>
  <c r="C22" i="1"/>
  <c r="B22" i="1"/>
  <c r="W21" i="1"/>
  <c r="U21" i="1"/>
  <c r="T21" i="1"/>
  <c r="F21" i="1"/>
  <c r="W20" i="1"/>
  <c r="U20" i="1"/>
  <c r="T20" i="1"/>
  <c r="F20" i="1"/>
  <c r="W19" i="1"/>
  <c r="U19" i="1"/>
  <c r="T19" i="1"/>
  <c r="F19" i="1"/>
  <c r="W18" i="1"/>
  <c r="U18" i="1"/>
  <c r="T18" i="1"/>
  <c r="W14" i="1"/>
  <c r="U14" i="1"/>
  <c r="T14" i="1"/>
  <c r="F14" i="1"/>
  <c r="W13" i="1"/>
  <c r="U13" i="1"/>
  <c r="T13" i="1"/>
  <c r="F13" i="1"/>
  <c r="W12" i="1"/>
  <c r="U12" i="1"/>
  <c r="T12" i="1"/>
  <c r="F12" i="1"/>
  <c r="C9" i="1"/>
  <c r="D9" i="1"/>
  <c r="E9" i="1"/>
  <c r="H9" i="1"/>
  <c r="I9" i="1"/>
  <c r="J9" i="1"/>
  <c r="L9" i="1"/>
  <c r="M9" i="1"/>
  <c r="N9" i="1"/>
  <c r="P9" i="1"/>
  <c r="Q9" i="1"/>
  <c r="R9" i="1"/>
  <c r="W8" i="1"/>
  <c r="U8" i="1"/>
  <c r="T8" i="1"/>
  <c r="F8" i="1"/>
  <c r="W7" i="1"/>
  <c r="U7" i="1"/>
  <c r="T7" i="1"/>
  <c r="F7" i="1"/>
  <c r="W6" i="1"/>
  <c r="U6" i="1"/>
  <c r="T6" i="1"/>
  <c r="F6" i="1"/>
  <c r="W5" i="1"/>
  <c r="U5" i="1"/>
  <c r="T5" i="1"/>
  <c r="E35" i="1" l="1"/>
  <c r="E47" i="1" s="1"/>
  <c r="J35" i="1"/>
  <c r="R35" i="1"/>
  <c r="G35" i="1"/>
  <c r="K35" i="1"/>
  <c r="S9" i="1"/>
  <c r="S35" i="1" s="1"/>
  <c r="O9" i="1"/>
  <c r="O35" i="1" s="1"/>
  <c r="K9" i="1"/>
  <c r="G9" i="1"/>
  <c r="U9" i="1" s="1"/>
  <c r="V50" i="1"/>
  <c r="N35" i="1"/>
  <c r="V33" i="1"/>
  <c r="V32" i="1"/>
  <c r="D47" i="1"/>
  <c r="Q35" i="1"/>
  <c r="M35" i="1"/>
  <c r="I35" i="1"/>
  <c r="D35" i="1"/>
  <c r="K47" i="1"/>
  <c r="G47" i="1"/>
  <c r="G15" i="1" s="1"/>
  <c r="P35" i="1"/>
  <c r="L35" i="1"/>
  <c r="H35" i="1"/>
  <c r="H47" i="1" s="1"/>
  <c r="C35" i="1"/>
  <c r="C47" i="1" s="1"/>
  <c r="V46" i="1"/>
  <c r="R47" i="1"/>
  <c r="N47" i="1"/>
  <c r="N15" i="1" s="1"/>
  <c r="J47" i="1"/>
  <c r="J15" i="1" s="1"/>
  <c r="B9" i="1"/>
  <c r="V51" i="1"/>
  <c r="V44" i="1"/>
  <c r="V45" i="1"/>
  <c r="V52" i="1"/>
  <c r="V5" i="1"/>
  <c r="V6" i="1"/>
  <c r="V38" i="1"/>
  <c r="V39" i="1"/>
  <c r="V40" i="1"/>
  <c r="V13" i="1"/>
  <c r="V14" i="1"/>
  <c r="V34" i="1"/>
  <c r="V27" i="1"/>
  <c r="V26" i="1"/>
  <c r="V31" i="1"/>
  <c r="V25" i="1"/>
  <c r="F22" i="1"/>
  <c r="F35" i="1" s="1"/>
  <c r="U22" i="1"/>
  <c r="V18" i="1"/>
  <c r="V19" i="1"/>
  <c r="V21" i="1"/>
  <c r="V7" i="1"/>
  <c r="V20" i="1"/>
  <c r="F9" i="1"/>
  <c r="W22" i="1"/>
  <c r="T22" i="1"/>
  <c r="V8" i="1"/>
  <c r="V12" i="1"/>
  <c r="W9" i="1" l="1"/>
  <c r="T9" i="1"/>
  <c r="V9" i="1" s="1"/>
  <c r="O47" i="1"/>
  <c r="O15" i="1" s="1"/>
  <c r="S47" i="1"/>
  <c r="T35" i="1"/>
  <c r="G53" i="1"/>
  <c r="F47" i="1"/>
  <c r="N53" i="1"/>
  <c r="I47" i="1"/>
  <c r="R15" i="1"/>
  <c r="R53" i="1" s="1"/>
  <c r="R28" i="1" s="1"/>
  <c r="C15" i="1"/>
  <c r="C53" i="1" s="1"/>
  <c r="C28" i="1" s="1"/>
  <c r="B35" i="1"/>
  <c r="E15" i="1"/>
  <c r="Q47" i="1"/>
  <c r="Q15" i="1" s="1"/>
  <c r="P47" i="1"/>
  <c r="U35" i="1"/>
  <c r="W35" i="1"/>
  <c r="N28" i="1"/>
  <c r="N41" i="1" s="1"/>
  <c r="H15" i="1"/>
  <c r="J53" i="1"/>
  <c r="J28" i="1" s="1"/>
  <c r="D15" i="1"/>
  <c r="D53" i="1" s="1"/>
  <c r="D28" i="1" s="1"/>
  <c r="M47" i="1"/>
  <c r="M15" i="1" s="1"/>
  <c r="L47" i="1"/>
  <c r="L15" i="1" s="1"/>
  <c r="K15" i="1"/>
  <c r="V22" i="1"/>
  <c r="O53" i="1" l="1"/>
  <c r="O28" i="1" s="1"/>
  <c r="O41" i="1" s="1"/>
  <c r="S15" i="1"/>
  <c r="S53" i="1" s="1"/>
  <c r="S28" i="1" s="1"/>
  <c r="S41" i="1" s="1"/>
  <c r="V35" i="1"/>
  <c r="I15" i="1"/>
  <c r="U15" i="1" s="1"/>
  <c r="B47" i="1"/>
  <c r="B15" i="1" s="1"/>
  <c r="P15" i="1"/>
  <c r="R41" i="1"/>
  <c r="J41" i="1"/>
  <c r="F15" i="1"/>
  <c r="H53" i="1"/>
  <c r="H28" i="1"/>
  <c r="W47" i="1"/>
  <c r="U47" i="1"/>
  <c r="D41" i="1"/>
  <c r="G28" i="1"/>
  <c r="K53" i="1"/>
  <c r="K28" i="1" s="1"/>
  <c r="K41" i="1" s="1"/>
  <c r="C41" i="1"/>
  <c r="T47" i="1"/>
  <c r="E53" i="1"/>
  <c r="E28" i="1" s="1"/>
  <c r="H41" i="1"/>
  <c r="Q53" i="1"/>
  <c r="M53" i="1"/>
  <c r="L53" i="1"/>
  <c r="L28" i="1" s="1"/>
  <c r="G41" i="1"/>
  <c r="W15" i="1" l="1"/>
  <c r="I28" i="1"/>
  <c r="I41" i="1" s="1"/>
  <c r="U41" i="1" s="1"/>
  <c r="T15" i="1"/>
  <c r="V15" i="1" s="1"/>
  <c r="I53" i="1"/>
  <c r="W53" i="1" s="1"/>
  <c r="E41" i="1"/>
  <c r="L41" i="1"/>
  <c r="V47" i="1"/>
  <c r="Q28" i="1"/>
  <c r="Q41" i="1" s="1"/>
  <c r="P53" i="1"/>
  <c r="P41" i="1" s="1"/>
  <c r="P28" i="1"/>
  <c r="F53" i="1"/>
  <c r="F28" i="1" s="1"/>
  <c r="M28" i="1"/>
  <c r="M41" i="1" s="1"/>
  <c r="B53" i="1"/>
  <c r="B28" i="1" s="1"/>
  <c r="B41" i="1" s="1"/>
  <c r="T53" i="1" l="1"/>
  <c r="U28" i="1"/>
  <c r="U53" i="1"/>
  <c r="W41" i="1"/>
  <c r="W28" i="1"/>
  <c r="T41" i="1"/>
  <c r="V41" i="1" s="1"/>
  <c r="T28" i="1"/>
  <c r="F41" i="1"/>
  <c r="V53" i="1" l="1"/>
  <c r="V28" i="1"/>
</calcChain>
</file>

<file path=xl/sharedStrings.xml><?xml version="1.0" encoding="utf-8"?>
<sst xmlns="http://schemas.openxmlformats.org/spreadsheetml/2006/main" count="351" uniqueCount="57">
  <si>
    <t>Ken Appleby</t>
  </si>
  <si>
    <t>GP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</si>
  <si>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</si>
  <si>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</si>
  <si>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</si>
  <si>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</si>
  <si>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</si>
  <si>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</si>
  <si>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</si>
  <si>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</si>
  <si>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</si>
  <si>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</si>
  <si>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Sac</t>
  </si>
  <si>
    <t>K</t>
  </si>
  <si>
    <t>HBP</t>
  </si>
  <si>
    <t>RE</t>
  </si>
  <si>
    <t>FC</t>
  </si>
  <si>
    <t>SB</t>
  </si>
  <si>
    <t>CS</t>
  </si>
  <si>
    <t>OBP</t>
  </si>
  <si>
    <t>SLG</t>
  </si>
  <si>
    <t>OPS</t>
  </si>
  <si>
    <t>AVG</t>
  </si>
  <si>
    <t>2004 - 2007</t>
  </si>
  <si>
    <t>Totals</t>
  </si>
  <si>
    <t>Mike Benyo</t>
  </si>
  <si>
    <t>Dave Dubeau</t>
  </si>
  <si>
    <t>Matt Held</t>
  </si>
  <si>
    <t>Ryan Knight</t>
  </si>
  <si>
    <t>Joey Nonis</t>
  </si>
  <si>
    <t>Brad Oliver</t>
  </si>
  <si>
    <t>Matt Piccioni</t>
  </si>
  <si>
    <t>Era's Best</t>
  </si>
  <si>
    <t>Joe McLaughlin </t>
  </si>
  <si>
    <t> G</t>
  </si>
  <si>
    <t> GS</t>
  </si>
  <si>
    <t> CG</t>
  </si>
  <si>
    <t> IP</t>
  </si>
  <si>
    <t> ER</t>
  </si>
  <si>
    <t> Hits</t>
  </si>
  <si>
    <t> HR</t>
  </si>
  <si>
    <t> SO</t>
  </si>
  <si>
    <t> BB</t>
  </si>
  <si>
    <t> HBP</t>
  </si>
  <si>
    <t> WP</t>
  </si>
  <si>
    <t> Won</t>
  </si>
  <si>
    <t> Lost</t>
  </si>
  <si>
    <t> Sv</t>
  </si>
  <si>
    <t> ERA</t>
  </si>
  <si>
    <t> WHIP</t>
  </si>
  <si>
    <t>Joey Nonis </t>
  </si>
  <si>
    <t>Matt Held </t>
  </si>
  <si>
    <t>Eras Best</t>
  </si>
  <si>
    <t>Richard Goba</t>
  </si>
  <si>
    <t>Ryan Machado</t>
  </si>
  <si>
    <t xml:space="preserve">       Batting</t>
  </si>
  <si>
    <t xml:space="preserve">       Pitching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</si>
</sst>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8" fillId="0" borderId="0" xfId="0" applyFont="1" applyFill="1"/>
    <xf numFmtId="0" fontId="5" fillId="0" borderId="0" xfId="0" applyFont="1" applyFill="1"/>
    <xf numFmtId="0" fontId="9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2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/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4" fillId="0" borderId="0" xfId="0" quotePrefix="1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164" fontId="3" fillId="0" borderId="0" xfId="0" quotePrefix="1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6" fillId="0" borderId="0" xfId="0" quotePrefix="1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BD71D-2A0E-47D3-B582-511CDA07C21A}">
  <dimension ref="A1:W78"/>
  <sheetViews>
    <sheetView showGridLines="0" tabSelected="1" workbookViewId="0"/>
  </sheetViews>
  <sheetFormatPr defaultRowHeight="14.4" x14ac:dyDescent="0.3"/>
  <cols>
    <col min="1" max="1" width="18.33203125" style="1" customWidth="1"/>
    <col min="2" max="2" width="4.6640625" style="1" customWidth="1"/>
    <col min="3" max="19" width="3.77734375" style="1" customWidth="1"/>
    <col min="20" max="23" width="5.77734375" style="1" customWidth="1"/>
    <col min="24" max="16384" width="8.88671875" style="1"/>
  </cols>
  <sheetData>
    <row r="1" spans="1:23" ht="23.4" x14ac:dyDescent="0.45">
      <c r="J1" s="2" t="s">
        <v>23</v>
      </c>
    </row>
    <row r="2" spans="1:23" ht="18" x14ac:dyDescent="0.35">
      <c r="J2" s="4" t="s">
        <v>55</v>
      </c>
    </row>
    <row r="3" spans="1:23" ht="18" x14ac:dyDescent="0.35">
      <c r="J3" s="4"/>
    </row>
    <row r="4" spans="1:23" ht="15.6" x14ac:dyDescent="0.3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17</v>
      </c>
      <c r="S4" s="6" t="s">
        <v>18</v>
      </c>
      <c r="T4" s="6" t="s">
        <v>19</v>
      </c>
      <c r="U4" s="6" t="s">
        <v>20</v>
      </c>
      <c r="V4" s="6" t="s">
        <v>21</v>
      </c>
      <c r="W4" s="6" t="s">
        <v>22</v>
      </c>
    </row>
    <row r="5" spans="1:23" x14ac:dyDescent="0.3">
      <c r="A5" s="6">
        <v>2004</v>
      </c>
      <c r="B5" s="9">
        <v>23</v>
      </c>
      <c r="C5" s="9">
        <v>70</v>
      </c>
      <c r="D5" s="9">
        <v>70</v>
      </c>
      <c r="E5" s="9"/>
      <c r="F5" s="9">
        <v>19</v>
      </c>
      <c r="G5" s="9">
        <v>19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9">
        <f>(G5+H5+I5+J5+L5+O5)/(D5+L5+O5+M5)</f>
        <v>0.27142857142857141</v>
      </c>
      <c r="U5" s="20">
        <f>(G5+H5*2+I5*3)/D5</f>
        <v>0.27142857142857141</v>
      </c>
      <c r="V5" s="20">
        <f>T5+U5</f>
        <v>0.54285714285714282</v>
      </c>
      <c r="W5" s="20">
        <f>(G5+H5+I5+J5)/D5</f>
        <v>0.27142857142857141</v>
      </c>
    </row>
    <row r="6" spans="1:23" x14ac:dyDescent="0.3">
      <c r="A6" s="6">
        <v>2005</v>
      </c>
      <c r="B6" s="9">
        <v>17</v>
      </c>
      <c r="C6" s="21">
        <v>57</v>
      </c>
      <c r="D6" s="9">
        <v>50</v>
      </c>
      <c r="E6" s="9">
        <v>5</v>
      </c>
      <c r="F6" s="9">
        <f>G6+H6+I6+J6</f>
        <v>14</v>
      </c>
      <c r="G6" s="9">
        <v>12</v>
      </c>
      <c r="H6" s="9">
        <v>1</v>
      </c>
      <c r="I6" s="9">
        <v>1</v>
      </c>
      <c r="J6" s="9">
        <v>0</v>
      </c>
      <c r="K6" s="9">
        <v>6</v>
      </c>
      <c r="L6" s="9">
        <v>5</v>
      </c>
      <c r="M6" s="9">
        <v>0</v>
      </c>
      <c r="N6" s="9">
        <v>6</v>
      </c>
      <c r="O6" s="9">
        <v>2</v>
      </c>
      <c r="P6" s="9">
        <v>0</v>
      </c>
      <c r="Q6" s="9">
        <v>1</v>
      </c>
      <c r="R6" s="9">
        <v>1</v>
      </c>
      <c r="S6" s="9">
        <v>0</v>
      </c>
      <c r="T6" s="19">
        <f>(G6+H6+I6+J6+L6+O6)/(D6+L6+O6+M6)</f>
        <v>0.36842105263157893</v>
      </c>
      <c r="U6" s="20">
        <f>(G6+H6*2+I6*3)/D6</f>
        <v>0.34</v>
      </c>
      <c r="V6" s="20">
        <f>T6+U6</f>
        <v>0.70842105263157895</v>
      </c>
      <c r="W6" s="20">
        <f>(G6+H6+I6+J6)/D6</f>
        <v>0.28000000000000003</v>
      </c>
    </row>
    <row r="7" spans="1:23" x14ac:dyDescent="0.3">
      <c r="A7" s="6">
        <v>2006</v>
      </c>
      <c r="B7" s="9">
        <v>23</v>
      </c>
      <c r="C7" s="21">
        <v>95</v>
      </c>
      <c r="D7" s="9">
        <v>88</v>
      </c>
      <c r="E7" s="9">
        <v>15</v>
      </c>
      <c r="F7" s="9">
        <f>G7+H7+I7+J7</f>
        <v>28</v>
      </c>
      <c r="G7" s="9">
        <v>24</v>
      </c>
      <c r="H7" s="9">
        <v>4</v>
      </c>
      <c r="I7" s="9">
        <v>0</v>
      </c>
      <c r="J7" s="9">
        <v>0</v>
      </c>
      <c r="K7" s="9">
        <v>18</v>
      </c>
      <c r="L7" s="9">
        <v>5</v>
      </c>
      <c r="M7" s="9">
        <v>0</v>
      </c>
      <c r="N7" s="9">
        <v>12</v>
      </c>
      <c r="O7" s="9">
        <v>2</v>
      </c>
      <c r="P7" s="9">
        <v>4</v>
      </c>
      <c r="Q7" s="9">
        <v>5</v>
      </c>
      <c r="R7" s="9">
        <v>1</v>
      </c>
      <c r="S7" s="9">
        <v>0</v>
      </c>
      <c r="T7" s="19">
        <f>(G7+H7+I7+J7+L7+O7)/(D7+L7+O7+M7)</f>
        <v>0.36842105263157893</v>
      </c>
      <c r="U7" s="20">
        <f>(G7+H7*2+I7*3)/D7</f>
        <v>0.36363636363636365</v>
      </c>
      <c r="V7" s="20">
        <f>T7+U7</f>
        <v>0.73205741626794252</v>
      </c>
      <c r="W7" s="20">
        <f>(G7+H7+I7+J7)/D7</f>
        <v>0.31818181818181818</v>
      </c>
    </row>
    <row r="8" spans="1:23" x14ac:dyDescent="0.3">
      <c r="A8" s="6">
        <v>2007</v>
      </c>
      <c r="B8" s="9">
        <v>35</v>
      </c>
      <c r="C8" s="21">
        <v>135</v>
      </c>
      <c r="D8" s="9">
        <v>109</v>
      </c>
      <c r="E8" s="9">
        <v>25</v>
      </c>
      <c r="F8" s="9">
        <f>G8+H8+I8+J8</f>
        <v>44</v>
      </c>
      <c r="G8" s="9">
        <v>36</v>
      </c>
      <c r="H8" s="9">
        <v>8</v>
      </c>
      <c r="I8" s="9">
        <v>0</v>
      </c>
      <c r="J8" s="9">
        <v>0</v>
      </c>
      <c r="K8" s="9">
        <v>13</v>
      </c>
      <c r="L8" s="9">
        <v>21</v>
      </c>
      <c r="M8" s="9">
        <v>2</v>
      </c>
      <c r="N8" s="9">
        <v>16</v>
      </c>
      <c r="O8" s="9">
        <v>3</v>
      </c>
      <c r="P8" s="9">
        <v>4</v>
      </c>
      <c r="Q8" s="9">
        <v>5</v>
      </c>
      <c r="R8" s="9">
        <v>1</v>
      </c>
      <c r="S8" s="9">
        <v>1</v>
      </c>
      <c r="T8" s="19">
        <f>(G8+H8+I8+J8+L8+O8)/(D8+L8+O8+M8)</f>
        <v>0.50370370370370365</v>
      </c>
      <c r="U8" s="20">
        <f>(G8+H8*2+I8*3)/D8</f>
        <v>0.47706422018348627</v>
      </c>
      <c r="V8" s="20">
        <f>T8+U8</f>
        <v>0.98076792388718992</v>
      </c>
      <c r="W8" s="20">
        <f>(G8+H8+I8+J8)/D8</f>
        <v>0.40366972477064222</v>
      </c>
    </row>
    <row r="9" spans="1:23" x14ac:dyDescent="0.3">
      <c r="A9" s="6" t="s">
        <v>24</v>
      </c>
      <c r="B9" s="14">
        <f t="shared" ref="B9:S9" si="0">SUM(B5:B8)</f>
        <v>98</v>
      </c>
      <c r="C9" s="14">
        <f t="shared" si="0"/>
        <v>357</v>
      </c>
      <c r="D9" s="14">
        <f t="shared" si="0"/>
        <v>317</v>
      </c>
      <c r="E9" s="14">
        <f t="shared" si="0"/>
        <v>45</v>
      </c>
      <c r="F9" s="14">
        <f t="shared" si="0"/>
        <v>105</v>
      </c>
      <c r="G9" s="14">
        <f t="shared" si="0"/>
        <v>91</v>
      </c>
      <c r="H9" s="14">
        <f t="shared" si="0"/>
        <v>13</v>
      </c>
      <c r="I9" s="14">
        <f t="shared" si="0"/>
        <v>1</v>
      </c>
      <c r="J9" s="14">
        <f t="shared" si="0"/>
        <v>0</v>
      </c>
      <c r="K9" s="14">
        <f t="shared" si="0"/>
        <v>37</v>
      </c>
      <c r="L9" s="14">
        <f t="shared" si="0"/>
        <v>31</v>
      </c>
      <c r="M9" s="14">
        <f t="shared" si="0"/>
        <v>2</v>
      </c>
      <c r="N9" s="14">
        <f t="shared" si="0"/>
        <v>34</v>
      </c>
      <c r="O9" s="14">
        <f t="shared" si="0"/>
        <v>7</v>
      </c>
      <c r="P9" s="14">
        <f t="shared" si="0"/>
        <v>8</v>
      </c>
      <c r="Q9" s="14">
        <f t="shared" si="0"/>
        <v>11</v>
      </c>
      <c r="R9" s="14">
        <f t="shared" si="0"/>
        <v>3</v>
      </c>
      <c r="S9" s="14">
        <f t="shared" si="0"/>
        <v>1</v>
      </c>
      <c r="T9" s="22">
        <f>(G9+H9+I9+J9+L9+O9)/(D9+L9+O9+M9)</f>
        <v>0.40056022408963587</v>
      </c>
      <c r="U9" s="23">
        <f>(G9+H9*2+I9*3)/D9</f>
        <v>0.37854889589905361</v>
      </c>
      <c r="V9" s="23">
        <f>T9+U9</f>
        <v>0.77910911998868948</v>
      </c>
      <c r="W9" s="23">
        <f>(G9+H9+I9+J9)/D9</f>
        <v>0.33123028391167192</v>
      </c>
    </row>
    <row r="11" spans="1:23" ht="15.6" x14ac:dyDescent="0.3">
      <c r="A11" s="5" t="s">
        <v>25</v>
      </c>
      <c r="B11" s="6" t="s">
        <v>1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6</v>
      </c>
      <c r="H11" s="6" t="s">
        <v>7</v>
      </c>
      <c r="I11" s="6" t="s">
        <v>8</v>
      </c>
      <c r="J11" s="6" t="s">
        <v>9</v>
      </c>
      <c r="K11" s="6" t="s">
        <v>10</v>
      </c>
      <c r="L11" s="6" t="s">
        <v>11</v>
      </c>
      <c r="M11" s="6" t="s">
        <v>12</v>
      </c>
      <c r="N11" s="6" t="s">
        <v>13</v>
      </c>
      <c r="O11" s="6" t="s">
        <v>14</v>
      </c>
      <c r="P11" s="6" t="s">
        <v>15</v>
      </c>
      <c r="Q11" s="6" t="s">
        <v>16</v>
      </c>
      <c r="R11" s="6" t="s">
        <v>17</v>
      </c>
      <c r="S11" s="6" t="s">
        <v>18</v>
      </c>
      <c r="T11" s="6" t="s">
        <v>19</v>
      </c>
      <c r="U11" s="6" t="s">
        <v>20</v>
      </c>
      <c r="V11" s="6" t="s">
        <v>21</v>
      </c>
      <c r="W11" s="6" t="s">
        <v>22</v>
      </c>
    </row>
    <row r="12" spans="1:23" x14ac:dyDescent="0.3">
      <c r="A12" s="6">
        <v>2005</v>
      </c>
      <c r="B12" s="9">
        <v>10</v>
      </c>
      <c r="C12" s="9">
        <v>38</v>
      </c>
      <c r="D12" s="9">
        <v>31</v>
      </c>
      <c r="E12" s="9">
        <v>4</v>
      </c>
      <c r="F12" s="9">
        <f>G12+H12+I12+J12</f>
        <v>8</v>
      </c>
      <c r="G12" s="9">
        <v>6</v>
      </c>
      <c r="H12" s="9">
        <v>2</v>
      </c>
      <c r="I12" s="9">
        <v>0</v>
      </c>
      <c r="J12" s="9">
        <v>0</v>
      </c>
      <c r="K12" s="9">
        <v>0</v>
      </c>
      <c r="L12" s="9">
        <v>6</v>
      </c>
      <c r="M12" s="9">
        <v>0</v>
      </c>
      <c r="N12" s="9">
        <v>6</v>
      </c>
      <c r="O12" s="9">
        <v>1</v>
      </c>
      <c r="P12" s="9">
        <v>0</v>
      </c>
      <c r="Q12" s="9">
        <v>0</v>
      </c>
      <c r="R12" s="9">
        <v>1</v>
      </c>
      <c r="S12" s="9">
        <v>0</v>
      </c>
      <c r="T12" s="19">
        <f>(G12+H12+I12+J12+L12+O12)/(D12+L12+O12+M12)</f>
        <v>0.39473684210526316</v>
      </c>
      <c r="U12" s="20">
        <f>(G12+H12*2+I12*3)/D12</f>
        <v>0.32258064516129031</v>
      </c>
      <c r="V12" s="20">
        <f>T12+U12</f>
        <v>0.71731748726655353</v>
      </c>
      <c r="W12" s="20">
        <f>(G12+H12+I12+J12)/D12</f>
        <v>0.25806451612903225</v>
      </c>
    </row>
    <row r="13" spans="1:23" x14ac:dyDescent="0.3">
      <c r="A13" s="6">
        <v>2006</v>
      </c>
      <c r="B13" s="9">
        <v>24</v>
      </c>
      <c r="C13" s="9">
        <v>80</v>
      </c>
      <c r="D13" s="9">
        <v>71</v>
      </c>
      <c r="E13" s="9">
        <v>8</v>
      </c>
      <c r="F13" s="9">
        <f>G13+H13+I13+J13</f>
        <v>16</v>
      </c>
      <c r="G13" s="9">
        <v>11</v>
      </c>
      <c r="H13" s="9">
        <v>5</v>
      </c>
      <c r="I13" s="9">
        <v>0</v>
      </c>
      <c r="J13" s="9">
        <v>0</v>
      </c>
      <c r="K13" s="9">
        <v>6</v>
      </c>
      <c r="L13" s="9">
        <v>3</v>
      </c>
      <c r="M13" s="9">
        <v>2</v>
      </c>
      <c r="N13" s="9">
        <v>23</v>
      </c>
      <c r="O13" s="9">
        <v>4</v>
      </c>
      <c r="P13" s="9">
        <v>2</v>
      </c>
      <c r="Q13" s="9">
        <v>3</v>
      </c>
      <c r="R13" s="9">
        <v>4</v>
      </c>
      <c r="S13" s="9">
        <v>0</v>
      </c>
      <c r="T13" s="19">
        <f>(G13+H13+I13+J13+L13+O13)/(D13+L13+O13+M13)</f>
        <v>0.28749999999999998</v>
      </c>
      <c r="U13" s="20">
        <f>(G13+H13*2+I13*3)/D13</f>
        <v>0.29577464788732394</v>
      </c>
      <c r="V13" s="20">
        <f>T13+U13</f>
        <v>0.58327464788732386</v>
      </c>
      <c r="W13" s="20">
        <f>(G13+H13+I13+J13)/D13</f>
        <v>0.22535211267605634</v>
      </c>
    </row>
    <row r="14" spans="1:23" x14ac:dyDescent="0.3">
      <c r="A14" s="6">
        <v>2007</v>
      </c>
      <c r="B14" s="9">
        <v>36</v>
      </c>
      <c r="C14" s="9">
        <v>150</v>
      </c>
      <c r="D14" s="9">
        <v>128</v>
      </c>
      <c r="E14" s="9">
        <v>30</v>
      </c>
      <c r="F14" s="9">
        <f>G14+H14+I14+J14</f>
        <v>33</v>
      </c>
      <c r="G14" s="9">
        <v>25</v>
      </c>
      <c r="H14" s="9">
        <v>7</v>
      </c>
      <c r="I14" s="9">
        <v>0</v>
      </c>
      <c r="J14" s="9">
        <v>1</v>
      </c>
      <c r="K14" s="9">
        <v>9</v>
      </c>
      <c r="L14" s="9">
        <v>16</v>
      </c>
      <c r="M14" s="9">
        <v>2</v>
      </c>
      <c r="N14" s="9">
        <v>30</v>
      </c>
      <c r="O14" s="9">
        <v>4</v>
      </c>
      <c r="P14" s="9">
        <v>4</v>
      </c>
      <c r="Q14" s="9">
        <v>3</v>
      </c>
      <c r="R14" s="9">
        <v>2</v>
      </c>
      <c r="S14" s="9">
        <v>1</v>
      </c>
      <c r="T14" s="19">
        <f>(G14+H14+I14+J14+L14+O14)/(D14+L14+O14+M14)</f>
        <v>0.35333333333333333</v>
      </c>
      <c r="U14" s="20">
        <f>(G14+H14*2+I14*3)/D14</f>
        <v>0.3046875</v>
      </c>
      <c r="V14" s="20">
        <f>T14+U14</f>
        <v>0.65802083333333328</v>
      </c>
      <c r="W14" s="20">
        <f>(G14+H14+I14+J14)/D14</f>
        <v>0.2578125</v>
      </c>
    </row>
    <row r="15" spans="1:23" x14ac:dyDescent="0.3">
      <c r="A15" s="6" t="s">
        <v>24</v>
      </c>
      <c r="B15" s="14">
        <f t="shared" ref="B15:S15" si="1">SUM(B12:B14)</f>
        <v>70</v>
      </c>
      <c r="C15" s="14">
        <f t="shared" si="1"/>
        <v>268</v>
      </c>
      <c r="D15" s="14">
        <f t="shared" si="1"/>
        <v>230</v>
      </c>
      <c r="E15" s="14">
        <f t="shared" si="1"/>
        <v>42</v>
      </c>
      <c r="F15" s="14">
        <f t="shared" si="1"/>
        <v>57</v>
      </c>
      <c r="G15" s="14">
        <f t="shared" si="1"/>
        <v>42</v>
      </c>
      <c r="H15" s="14">
        <f t="shared" si="1"/>
        <v>14</v>
      </c>
      <c r="I15" s="14">
        <f t="shared" si="1"/>
        <v>0</v>
      </c>
      <c r="J15" s="14">
        <f t="shared" si="1"/>
        <v>1</v>
      </c>
      <c r="K15" s="14">
        <f t="shared" si="1"/>
        <v>15</v>
      </c>
      <c r="L15" s="14">
        <f t="shared" si="1"/>
        <v>25</v>
      </c>
      <c r="M15" s="14">
        <f t="shared" si="1"/>
        <v>4</v>
      </c>
      <c r="N15" s="14">
        <f t="shared" si="1"/>
        <v>59</v>
      </c>
      <c r="O15" s="14">
        <f t="shared" si="1"/>
        <v>9</v>
      </c>
      <c r="P15" s="14">
        <f t="shared" si="1"/>
        <v>6</v>
      </c>
      <c r="Q15" s="14">
        <f t="shared" si="1"/>
        <v>6</v>
      </c>
      <c r="R15" s="14">
        <f t="shared" si="1"/>
        <v>7</v>
      </c>
      <c r="S15" s="14">
        <f t="shared" si="1"/>
        <v>1</v>
      </c>
      <c r="T15" s="22">
        <f>(G15+H15+I15+J15+L15+O15)/(D15+L15+O15+M15)</f>
        <v>0.33955223880597013</v>
      </c>
      <c r="U15" s="23">
        <f>(G15+H15*2+I15*3)/D15</f>
        <v>0.30434782608695654</v>
      </c>
      <c r="V15" s="23">
        <f>T15+U15</f>
        <v>0.64390006489292673</v>
      </c>
      <c r="W15" s="23">
        <f>(G15+H15+I15+J15)/D15</f>
        <v>0.24782608695652175</v>
      </c>
    </row>
    <row r="17" spans="1:23" ht="15.6" x14ac:dyDescent="0.3">
      <c r="A17" s="5" t="s">
        <v>26</v>
      </c>
      <c r="B17" s="6" t="s">
        <v>1</v>
      </c>
      <c r="C17" s="6" t="s">
        <v>2</v>
      </c>
      <c r="D17" s="6" t="s">
        <v>3</v>
      </c>
      <c r="E17" s="6" t="s">
        <v>4</v>
      </c>
      <c r="F17" s="6" t="s">
        <v>5</v>
      </c>
      <c r="G17" s="6" t="s">
        <v>6</v>
      </c>
      <c r="H17" s="6" t="s">
        <v>7</v>
      </c>
      <c r="I17" s="6" t="s">
        <v>8</v>
      </c>
      <c r="J17" s="6" t="s">
        <v>9</v>
      </c>
      <c r="K17" s="6" t="s">
        <v>10</v>
      </c>
      <c r="L17" s="6" t="s">
        <v>11</v>
      </c>
      <c r="M17" s="6" t="s">
        <v>12</v>
      </c>
      <c r="N17" s="6" t="s">
        <v>13</v>
      </c>
      <c r="O17" s="6" t="s">
        <v>14</v>
      </c>
      <c r="P17" s="6" t="s">
        <v>15</v>
      </c>
      <c r="Q17" s="6" t="s">
        <v>16</v>
      </c>
      <c r="R17" s="6" t="s">
        <v>17</v>
      </c>
      <c r="S17" s="6" t="s">
        <v>18</v>
      </c>
      <c r="T17" s="6" t="s">
        <v>19</v>
      </c>
      <c r="U17" s="6" t="s">
        <v>20</v>
      </c>
      <c r="V17" s="6" t="s">
        <v>21</v>
      </c>
      <c r="W17" s="6" t="s">
        <v>22</v>
      </c>
    </row>
    <row r="18" spans="1:23" x14ac:dyDescent="0.3">
      <c r="A18" s="6">
        <v>2004</v>
      </c>
      <c r="B18" s="9">
        <v>25</v>
      </c>
      <c r="C18" s="9">
        <v>71</v>
      </c>
      <c r="D18" s="9">
        <v>71</v>
      </c>
      <c r="E18" s="9"/>
      <c r="F18" s="9">
        <v>17</v>
      </c>
      <c r="G18" s="9">
        <v>17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9">
        <f>(G18+H18+I18+J18+L18+O18)/(D18+L18+O18+M18)</f>
        <v>0.23943661971830985</v>
      </c>
      <c r="U18" s="20">
        <f>(G18+H18*2+I18*3)/D18</f>
        <v>0.23943661971830985</v>
      </c>
      <c r="V18" s="20">
        <f>T18+U18</f>
        <v>0.47887323943661969</v>
      </c>
      <c r="W18" s="20">
        <f>(G18+H18+I18+J18)/D18</f>
        <v>0.23943661971830985</v>
      </c>
    </row>
    <row r="19" spans="1:23" x14ac:dyDescent="0.3">
      <c r="A19" s="6">
        <v>2005</v>
      </c>
      <c r="B19" s="9">
        <v>21</v>
      </c>
      <c r="C19" s="9">
        <v>63</v>
      </c>
      <c r="D19" s="9">
        <v>58</v>
      </c>
      <c r="E19" s="9">
        <v>8</v>
      </c>
      <c r="F19" s="9">
        <f>G19+H19+I19+J19</f>
        <v>15</v>
      </c>
      <c r="G19" s="9">
        <v>12</v>
      </c>
      <c r="H19" s="9">
        <v>2</v>
      </c>
      <c r="I19" s="9">
        <v>1</v>
      </c>
      <c r="J19" s="9">
        <v>0</v>
      </c>
      <c r="K19" s="9">
        <v>4</v>
      </c>
      <c r="L19" s="9">
        <v>5</v>
      </c>
      <c r="M19" s="9">
        <v>0</v>
      </c>
      <c r="N19" s="9">
        <v>17</v>
      </c>
      <c r="O19" s="9">
        <v>0</v>
      </c>
      <c r="P19" s="9">
        <v>0</v>
      </c>
      <c r="Q19" s="9">
        <v>1</v>
      </c>
      <c r="R19" s="9">
        <v>0</v>
      </c>
      <c r="S19" s="9">
        <v>0</v>
      </c>
      <c r="T19" s="19">
        <f>(G19+H19+I19+J19+L19+O19)/(D19+L19+O19+M19)</f>
        <v>0.31746031746031744</v>
      </c>
      <c r="U19" s="20">
        <f>(G19+H19*2+I19*3)/D19</f>
        <v>0.32758620689655171</v>
      </c>
      <c r="V19" s="20">
        <f>T19+U19</f>
        <v>0.64504652435686916</v>
      </c>
      <c r="W19" s="20">
        <f>(G19+H19+I19+J19)/D19</f>
        <v>0.25862068965517243</v>
      </c>
    </row>
    <row r="20" spans="1:23" x14ac:dyDescent="0.3">
      <c r="A20" s="6">
        <v>2006</v>
      </c>
      <c r="B20" s="9">
        <v>22</v>
      </c>
      <c r="C20" s="9">
        <v>55</v>
      </c>
      <c r="D20" s="9">
        <v>42</v>
      </c>
      <c r="E20" s="9">
        <v>3</v>
      </c>
      <c r="F20" s="9">
        <f>G20+H20+I20+J20</f>
        <v>17</v>
      </c>
      <c r="G20" s="9">
        <v>12</v>
      </c>
      <c r="H20" s="9">
        <v>5</v>
      </c>
      <c r="I20" s="9">
        <v>0</v>
      </c>
      <c r="J20" s="9">
        <v>0</v>
      </c>
      <c r="K20" s="9">
        <v>7</v>
      </c>
      <c r="L20" s="9">
        <v>12</v>
      </c>
      <c r="M20" s="9">
        <v>0</v>
      </c>
      <c r="N20" s="9">
        <v>11</v>
      </c>
      <c r="O20" s="9">
        <v>0</v>
      </c>
      <c r="P20" s="9">
        <v>1</v>
      </c>
      <c r="Q20" s="9">
        <v>2</v>
      </c>
      <c r="R20" s="9">
        <v>1</v>
      </c>
      <c r="S20" s="9">
        <v>0</v>
      </c>
      <c r="T20" s="19">
        <f>(G20+H20+I20+J20+L20+O20)/(D20+L20+O20+M20)</f>
        <v>0.53703703703703709</v>
      </c>
      <c r="U20" s="20">
        <f>(G20+H20*2+I20*3)/D20</f>
        <v>0.52380952380952384</v>
      </c>
      <c r="V20" s="20">
        <f>T20+U20</f>
        <v>1.0608465608465609</v>
      </c>
      <c r="W20" s="20">
        <f>(G20+H20+I20+J20)/D20</f>
        <v>0.40476190476190477</v>
      </c>
    </row>
    <row r="21" spans="1:23" x14ac:dyDescent="0.3">
      <c r="A21" s="6">
        <v>2007</v>
      </c>
      <c r="B21" s="9">
        <v>32</v>
      </c>
      <c r="C21" s="9">
        <v>99</v>
      </c>
      <c r="D21" s="9">
        <v>80</v>
      </c>
      <c r="E21" s="9">
        <v>9</v>
      </c>
      <c r="F21" s="9">
        <f>G21+H21+I21+J21</f>
        <v>18</v>
      </c>
      <c r="G21" s="9">
        <v>12</v>
      </c>
      <c r="H21" s="9">
        <v>6</v>
      </c>
      <c r="I21" s="9">
        <v>0</v>
      </c>
      <c r="J21" s="9">
        <v>0</v>
      </c>
      <c r="K21" s="9">
        <v>10</v>
      </c>
      <c r="L21" s="9">
        <v>18</v>
      </c>
      <c r="M21" s="9">
        <v>1</v>
      </c>
      <c r="N21" s="9">
        <v>27</v>
      </c>
      <c r="O21" s="9">
        <v>0</v>
      </c>
      <c r="P21" s="9">
        <v>1</v>
      </c>
      <c r="Q21" s="9">
        <v>0</v>
      </c>
      <c r="R21" s="9">
        <v>0</v>
      </c>
      <c r="S21" s="9">
        <v>0</v>
      </c>
      <c r="T21" s="19">
        <f>(G21+H21+I21+J21+L21+O21)/(D21+L21+O21+M21)</f>
        <v>0.36363636363636365</v>
      </c>
      <c r="U21" s="20">
        <f>(G21+H21*2+I21*3)/D21</f>
        <v>0.3</v>
      </c>
      <c r="V21" s="20">
        <f>T21+U21</f>
        <v>0.66363636363636358</v>
      </c>
      <c r="W21" s="20">
        <f>(G21+H21+I21+J21)/D21</f>
        <v>0.22500000000000001</v>
      </c>
    </row>
    <row r="22" spans="1:23" x14ac:dyDescent="0.3">
      <c r="A22" s="6" t="s">
        <v>24</v>
      </c>
      <c r="B22" s="6">
        <f t="shared" ref="B22:S22" si="2">SUM(B18:B21)</f>
        <v>100</v>
      </c>
      <c r="C22" s="6">
        <f t="shared" si="2"/>
        <v>288</v>
      </c>
      <c r="D22" s="6">
        <f t="shared" si="2"/>
        <v>251</v>
      </c>
      <c r="E22" s="6">
        <f t="shared" si="2"/>
        <v>20</v>
      </c>
      <c r="F22" s="6">
        <f t="shared" si="2"/>
        <v>67</v>
      </c>
      <c r="G22" s="6">
        <f t="shared" si="2"/>
        <v>53</v>
      </c>
      <c r="H22" s="6">
        <f t="shared" si="2"/>
        <v>13</v>
      </c>
      <c r="I22" s="6">
        <f t="shared" si="2"/>
        <v>1</v>
      </c>
      <c r="J22" s="6">
        <f t="shared" si="2"/>
        <v>0</v>
      </c>
      <c r="K22" s="6">
        <f t="shared" si="2"/>
        <v>21</v>
      </c>
      <c r="L22" s="6">
        <f t="shared" si="2"/>
        <v>35</v>
      </c>
      <c r="M22" s="6">
        <f t="shared" si="2"/>
        <v>1</v>
      </c>
      <c r="N22" s="6">
        <f t="shared" si="2"/>
        <v>55</v>
      </c>
      <c r="O22" s="6">
        <f t="shared" si="2"/>
        <v>0</v>
      </c>
      <c r="P22" s="6">
        <f t="shared" si="2"/>
        <v>2</v>
      </c>
      <c r="Q22" s="6">
        <f t="shared" si="2"/>
        <v>3</v>
      </c>
      <c r="R22" s="6">
        <f t="shared" si="2"/>
        <v>1</v>
      </c>
      <c r="S22" s="6">
        <f t="shared" si="2"/>
        <v>0</v>
      </c>
      <c r="T22" s="22">
        <f>(G22+H22+I22+J22+L22+O22)/(D22+L22+O22+M22)</f>
        <v>0.35540069686411152</v>
      </c>
      <c r="U22" s="23">
        <f>(G22+H22*2+I22*3)/D22</f>
        <v>0.32669322709163345</v>
      </c>
      <c r="V22" s="23">
        <f>T22+U22</f>
        <v>0.68209392395574497</v>
      </c>
      <c r="W22" s="23">
        <f>(G22+H22+I22+J22)/D22</f>
        <v>0.26693227091633465</v>
      </c>
    </row>
    <row r="24" spans="1:23" ht="15.6" x14ac:dyDescent="0.3">
      <c r="A24" s="5" t="s">
        <v>27</v>
      </c>
      <c r="B24" s="6" t="s">
        <v>1</v>
      </c>
      <c r="C24" s="6" t="s">
        <v>2</v>
      </c>
      <c r="D24" s="6" t="s">
        <v>3</v>
      </c>
      <c r="E24" s="6" t="s">
        <v>4</v>
      </c>
      <c r="F24" s="6" t="s">
        <v>5</v>
      </c>
      <c r="G24" s="6" t="s">
        <v>6</v>
      </c>
      <c r="H24" s="6" t="s">
        <v>7</v>
      </c>
      <c r="I24" s="6" t="s">
        <v>8</v>
      </c>
      <c r="J24" s="6" t="s">
        <v>9</v>
      </c>
      <c r="K24" s="6" t="s">
        <v>10</v>
      </c>
      <c r="L24" s="6" t="s">
        <v>11</v>
      </c>
      <c r="M24" s="6" t="s">
        <v>12</v>
      </c>
      <c r="N24" s="6" t="s">
        <v>13</v>
      </c>
      <c r="O24" s="6" t="s">
        <v>14</v>
      </c>
      <c r="P24" s="6" t="s">
        <v>15</v>
      </c>
      <c r="Q24" s="6" t="s">
        <v>16</v>
      </c>
      <c r="R24" s="6" t="s">
        <v>17</v>
      </c>
      <c r="S24" s="6" t="s">
        <v>18</v>
      </c>
      <c r="T24" s="6" t="s">
        <v>19</v>
      </c>
      <c r="U24" s="6" t="s">
        <v>20</v>
      </c>
      <c r="V24" s="6" t="s">
        <v>21</v>
      </c>
      <c r="W24" s="6" t="s">
        <v>22</v>
      </c>
    </row>
    <row r="25" spans="1:23" x14ac:dyDescent="0.3">
      <c r="A25" s="6">
        <v>2005</v>
      </c>
      <c r="B25" s="9">
        <v>23</v>
      </c>
      <c r="C25" s="9">
        <v>78</v>
      </c>
      <c r="D25" s="9">
        <v>74</v>
      </c>
      <c r="E25" s="9">
        <v>13</v>
      </c>
      <c r="F25" s="9">
        <f>G25+H25+I25+J25</f>
        <v>22</v>
      </c>
      <c r="G25" s="9">
        <v>18</v>
      </c>
      <c r="H25" s="9">
        <v>3</v>
      </c>
      <c r="I25" s="9">
        <v>1</v>
      </c>
      <c r="J25" s="9">
        <v>0</v>
      </c>
      <c r="K25" s="9">
        <v>11</v>
      </c>
      <c r="L25" s="9">
        <v>4</v>
      </c>
      <c r="M25" s="9">
        <v>0</v>
      </c>
      <c r="N25" s="9">
        <v>1</v>
      </c>
      <c r="O25" s="9">
        <v>0</v>
      </c>
      <c r="P25" s="9">
        <v>0</v>
      </c>
      <c r="Q25" s="9">
        <v>4</v>
      </c>
      <c r="R25" s="9">
        <v>2</v>
      </c>
      <c r="S25" s="9">
        <v>1</v>
      </c>
      <c r="T25" s="19">
        <f>(G25+H25+I25+J25+L25+O25)/(D25+L25+O25+M25)</f>
        <v>0.33333333333333331</v>
      </c>
      <c r="U25" s="20">
        <f>(G25+H25*2+I25*3)/D25</f>
        <v>0.36486486486486486</v>
      </c>
      <c r="V25" s="20">
        <f>T25+U25</f>
        <v>0.69819819819819817</v>
      </c>
      <c r="W25" s="20">
        <f>(G25+H25+I25+J25)/D25</f>
        <v>0.29729729729729731</v>
      </c>
    </row>
    <row r="26" spans="1:23" x14ac:dyDescent="0.3">
      <c r="A26" s="6">
        <v>2006</v>
      </c>
      <c r="B26" s="9">
        <v>27</v>
      </c>
      <c r="C26" s="9">
        <v>96</v>
      </c>
      <c r="D26" s="9">
        <v>86</v>
      </c>
      <c r="E26" s="9">
        <v>16</v>
      </c>
      <c r="F26" s="9">
        <f>G26+H26+I26+J26</f>
        <v>28</v>
      </c>
      <c r="G26" s="9">
        <v>20</v>
      </c>
      <c r="H26" s="9">
        <v>8</v>
      </c>
      <c r="I26" s="9">
        <v>0</v>
      </c>
      <c r="J26" s="9">
        <v>0</v>
      </c>
      <c r="K26" s="9">
        <v>14</v>
      </c>
      <c r="L26" s="9">
        <v>6</v>
      </c>
      <c r="M26" s="9">
        <v>3</v>
      </c>
      <c r="N26" s="9">
        <v>11</v>
      </c>
      <c r="O26" s="9">
        <v>1</v>
      </c>
      <c r="P26" s="9">
        <v>1</v>
      </c>
      <c r="Q26" s="9">
        <v>0</v>
      </c>
      <c r="R26" s="9">
        <v>2</v>
      </c>
      <c r="S26" s="9">
        <v>0</v>
      </c>
      <c r="T26" s="19">
        <f>(G26+H26+I26+J26+L26+O26)/(D26+L26+O26+M26)</f>
        <v>0.36458333333333331</v>
      </c>
      <c r="U26" s="20">
        <f>(G26+H26*2+I26*3)/D26</f>
        <v>0.41860465116279072</v>
      </c>
      <c r="V26" s="20">
        <f>T26+U26</f>
        <v>0.78318798449612403</v>
      </c>
      <c r="W26" s="20">
        <f>(G26+H26+I26+J26)/D26</f>
        <v>0.32558139534883723</v>
      </c>
    </row>
    <row r="27" spans="1:23" x14ac:dyDescent="0.3">
      <c r="A27" s="6">
        <v>2007</v>
      </c>
      <c r="B27" s="9">
        <v>7</v>
      </c>
      <c r="C27" s="9">
        <v>31</v>
      </c>
      <c r="D27" s="9">
        <v>27</v>
      </c>
      <c r="E27" s="9">
        <v>5</v>
      </c>
      <c r="F27" s="9">
        <f>G27+H27+I27+J27</f>
        <v>10</v>
      </c>
      <c r="G27" s="9">
        <v>8</v>
      </c>
      <c r="H27" s="9">
        <v>2</v>
      </c>
      <c r="I27" s="9">
        <v>0</v>
      </c>
      <c r="J27" s="9">
        <v>0</v>
      </c>
      <c r="K27" s="9">
        <v>4</v>
      </c>
      <c r="L27" s="9">
        <v>1</v>
      </c>
      <c r="M27" s="9">
        <v>2</v>
      </c>
      <c r="N27" s="9">
        <v>1</v>
      </c>
      <c r="O27" s="9">
        <v>1</v>
      </c>
      <c r="P27" s="9">
        <v>1</v>
      </c>
      <c r="Q27" s="9">
        <v>1</v>
      </c>
      <c r="R27" s="9">
        <v>2</v>
      </c>
      <c r="S27" s="9">
        <v>0</v>
      </c>
      <c r="T27" s="19">
        <f>(G27+H27+I27+J27+L27+O27)/(D27+L27+O27+M27)</f>
        <v>0.38709677419354838</v>
      </c>
      <c r="U27" s="20">
        <f>(G27+H27*2+I27*3)/D27</f>
        <v>0.44444444444444442</v>
      </c>
      <c r="V27" s="20">
        <f>T27+U27</f>
        <v>0.8315412186379928</v>
      </c>
      <c r="W27" s="20">
        <f>(G27+H27+I27+J27)/D27</f>
        <v>0.37037037037037035</v>
      </c>
    </row>
    <row r="28" spans="1:23" x14ac:dyDescent="0.3">
      <c r="A28" s="6" t="s">
        <v>24</v>
      </c>
      <c r="B28" s="14">
        <f t="shared" ref="B28:S28" si="3">SUM(B25:B27)</f>
        <v>57</v>
      </c>
      <c r="C28" s="14">
        <f t="shared" si="3"/>
        <v>205</v>
      </c>
      <c r="D28" s="14">
        <f t="shared" si="3"/>
        <v>187</v>
      </c>
      <c r="E28" s="14">
        <f t="shared" si="3"/>
        <v>34</v>
      </c>
      <c r="F28" s="14">
        <f t="shared" si="3"/>
        <v>60</v>
      </c>
      <c r="G28" s="14">
        <f t="shared" si="3"/>
        <v>46</v>
      </c>
      <c r="H28" s="14">
        <f t="shared" si="3"/>
        <v>13</v>
      </c>
      <c r="I28" s="14">
        <f t="shared" si="3"/>
        <v>1</v>
      </c>
      <c r="J28" s="14">
        <f t="shared" si="3"/>
        <v>0</v>
      </c>
      <c r="K28" s="14">
        <f t="shared" si="3"/>
        <v>29</v>
      </c>
      <c r="L28" s="14">
        <f t="shared" si="3"/>
        <v>11</v>
      </c>
      <c r="M28" s="14">
        <f t="shared" si="3"/>
        <v>5</v>
      </c>
      <c r="N28" s="14">
        <f t="shared" si="3"/>
        <v>13</v>
      </c>
      <c r="O28" s="14">
        <f t="shared" si="3"/>
        <v>2</v>
      </c>
      <c r="P28" s="14">
        <f t="shared" si="3"/>
        <v>2</v>
      </c>
      <c r="Q28" s="14">
        <f t="shared" si="3"/>
        <v>5</v>
      </c>
      <c r="R28" s="14">
        <f t="shared" si="3"/>
        <v>6</v>
      </c>
      <c r="S28" s="14">
        <f t="shared" si="3"/>
        <v>1</v>
      </c>
      <c r="T28" s="22">
        <f>(G28+H28+I28+J28+L28+O28)/(D28+L28+O28+M28)</f>
        <v>0.35609756097560974</v>
      </c>
      <c r="U28" s="23">
        <f>(G28+H28*2+I28*3)/D28</f>
        <v>0.40106951871657753</v>
      </c>
      <c r="V28" s="23">
        <f>T28+U28</f>
        <v>0.75716707969218722</v>
      </c>
      <c r="W28" s="23">
        <f>(G28+H28+I28+J28)/D28</f>
        <v>0.32085561497326204</v>
      </c>
    </row>
    <row r="30" spans="1:23" ht="15.6" x14ac:dyDescent="0.3">
      <c r="A30" s="5" t="s">
        <v>28</v>
      </c>
      <c r="B30" s="6" t="s">
        <v>1</v>
      </c>
      <c r="C30" s="6" t="s">
        <v>2</v>
      </c>
      <c r="D30" s="6" t="s">
        <v>3</v>
      </c>
      <c r="E30" s="6" t="s">
        <v>4</v>
      </c>
      <c r="F30" s="6" t="s">
        <v>5</v>
      </c>
      <c r="G30" s="6" t="s">
        <v>6</v>
      </c>
      <c r="H30" s="6" t="s">
        <v>7</v>
      </c>
      <c r="I30" s="6" t="s">
        <v>8</v>
      </c>
      <c r="J30" s="6" t="s">
        <v>9</v>
      </c>
      <c r="K30" s="6" t="s">
        <v>10</v>
      </c>
      <c r="L30" s="6" t="s">
        <v>11</v>
      </c>
      <c r="M30" s="6" t="s">
        <v>12</v>
      </c>
      <c r="N30" s="6" t="s">
        <v>13</v>
      </c>
      <c r="O30" s="6" t="s">
        <v>14</v>
      </c>
      <c r="P30" s="6" t="s">
        <v>15</v>
      </c>
      <c r="Q30" s="6" t="s">
        <v>16</v>
      </c>
      <c r="R30" s="6" t="s">
        <v>17</v>
      </c>
      <c r="S30" s="6" t="s">
        <v>18</v>
      </c>
      <c r="T30" s="6" t="s">
        <v>19</v>
      </c>
      <c r="U30" s="6" t="s">
        <v>20</v>
      </c>
      <c r="V30" s="6" t="s">
        <v>21</v>
      </c>
      <c r="W30" s="6" t="s">
        <v>22</v>
      </c>
    </row>
    <row r="31" spans="1:23" x14ac:dyDescent="0.3">
      <c r="A31" s="6">
        <v>2004</v>
      </c>
      <c r="B31" s="9">
        <v>22</v>
      </c>
      <c r="C31" s="9">
        <v>58</v>
      </c>
      <c r="D31" s="9">
        <v>58</v>
      </c>
      <c r="E31" s="9"/>
      <c r="F31" s="9">
        <v>15</v>
      </c>
      <c r="G31" s="9">
        <v>15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9">
        <f>(G31+H31+I31+J31+L31+O31)/(D31+L31+O31+M31)</f>
        <v>0.25862068965517243</v>
      </c>
      <c r="U31" s="20">
        <f>(G31+H31*2+I31*3)/D31</f>
        <v>0.25862068965517243</v>
      </c>
      <c r="V31" s="20">
        <f>T31+U31</f>
        <v>0.51724137931034486</v>
      </c>
      <c r="W31" s="20">
        <f>(G31+H31+I31+J31)/D31</f>
        <v>0.25862068965517243</v>
      </c>
    </row>
    <row r="32" spans="1:23" x14ac:dyDescent="0.3">
      <c r="A32" s="6">
        <v>2005</v>
      </c>
      <c r="B32" s="9">
        <v>19</v>
      </c>
      <c r="C32" s="9">
        <v>43</v>
      </c>
      <c r="D32" s="9">
        <v>36</v>
      </c>
      <c r="E32" s="9">
        <v>12</v>
      </c>
      <c r="F32" s="9">
        <f>G32+H32+I32+J32</f>
        <v>8</v>
      </c>
      <c r="G32" s="9">
        <v>6</v>
      </c>
      <c r="H32" s="9">
        <v>2</v>
      </c>
      <c r="I32" s="9">
        <v>0</v>
      </c>
      <c r="J32" s="9">
        <v>0</v>
      </c>
      <c r="K32" s="9">
        <v>3</v>
      </c>
      <c r="L32" s="9">
        <v>6</v>
      </c>
      <c r="M32" s="9">
        <v>1</v>
      </c>
      <c r="N32" s="9">
        <v>9</v>
      </c>
      <c r="O32" s="9">
        <v>0</v>
      </c>
      <c r="P32" s="9">
        <v>2</v>
      </c>
      <c r="Q32" s="9">
        <v>1</v>
      </c>
      <c r="R32" s="9">
        <v>13</v>
      </c>
      <c r="S32" s="9">
        <v>0</v>
      </c>
      <c r="T32" s="19">
        <f>(G32+H32+I32+J32+L32+O32)/(D32+L32+O32+M32)</f>
        <v>0.32558139534883723</v>
      </c>
      <c r="U32" s="20">
        <f>(G32+H32*2+I32*3)/D32</f>
        <v>0.27777777777777779</v>
      </c>
      <c r="V32" s="20">
        <f>T32+U32</f>
        <v>0.60335917312661502</v>
      </c>
      <c r="W32" s="20">
        <f>(G32+H32+I32+J32)/D32</f>
        <v>0.22222222222222221</v>
      </c>
    </row>
    <row r="33" spans="1:23" x14ac:dyDescent="0.3">
      <c r="A33" s="6">
        <v>2006</v>
      </c>
      <c r="B33" s="9">
        <v>20</v>
      </c>
      <c r="C33" s="9">
        <v>77</v>
      </c>
      <c r="D33" s="9">
        <v>70</v>
      </c>
      <c r="E33" s="9">
        <v>25</v>
      </c>
      <c r="F33" s="9">
        <f>G33+H33+I33+J33</f>
        <v>25</v>
      </c>
      <c r="G33" s="9">
        <v>23</v>
      </c>
      <c r="H33" s="9">
        <v>0</v>
      </c>
      <c r="I33" s="9">
        <v>2</v>
      </c>
      <c r="J33" s="9">
        <v>0</v>
      </c>
      <c r="K33" s="9">
        <v>4</v>
      </c>
      <c r="L33" s="9">
        <v>4</v>
      </c>
      <c r="M33" s="9">
        <v>2</v>
      </c>
      <c r="N33" s="9">
        <v>19</v>
      </c>
      <c r="O33" s="9">
        <v>1</v>
      </c>
      <c r="P33" s="9">
        <v>1</v>
      </c>
      <c r="Q33" s="9">
        <v>1</v>
      </c>
      <c r="R33" s="9">
        <v>25</v>
      </c>
      <c r="S33" s="9">
        <v>1</v>
      </c>
      <c r="T33" s="19">
        <f>(G33+H33+I33+J33+L33+O33)/(D33+L33+O33+M33)</f>
        <v>0.38961038961038963</v>
      </c>
      <c r="U33" s="20">
        <f>(G33+H33*2+I33*3)/D33</f>
        <v>0.41428571428571431</v>
      </c>
      <c r="V33" s="20">
        <f>T33+U33</f>
        <v>0.80389610389610389</v>
      </c>
      <c r="W33" s="20">
        <f>(G33+H33+I33+J33)/D33</f>
        <v>0.35714285714285715</v>
      </c>
    </row>
    <row r="34" spans="1:23" x14ac:dyDescent="0.3">
      <c r="A34" s="6">
        <v>2007</v>
      </c>
      <c r="B34" s="9">
        <v>23</v>
      </c>
      <c r="C34" s="9">
        <v>83</v>
      </c>
      <c r="D34" s="9">
        <v>72</v>
      </c>
      <c r="E34" s="9">
        <v>23</v>
      </c>
      <c r="F34" s="9">
        <f>G34+H34+I34+J34</f>
        <v>28</v>
      </c>
      <c r="G34" s="9">
        <v>25</v>
      </c>
      <c r="H34" s="9">
        <v>2</v>
      </c>
      <c r="I34" s="9">
        <v>1</v>
      </c>
      <c r="J34" s="9">
        <v>0</v>
      </c>
      <c r="K34" s="9">
        <v>7</v>
      </c>
      <c r="L34" s="9">
        <v>7</v>
      </c>
      <c r="M34" s="9">
        <v>0</v>
      </c>
      <c r="N34" s="9">
        <v>8</v>
      </c>
      <c r="O34" s="9">
        <v>3</v>
      </c>
      <c r="P34" s="9">
        <v>3</v>
      </c>
      <c r="Q34" s="9">
        <v>2</v>
      </c>
      <c r="R34" s="9">
        <v>24</v>
      </c>
      <c r="S34" s="9">
        <v>1</v>
      </c>
      <c r="T34" s="19">
        <f>(G34+H34+I34+J34+L34+O34)/(D34+L34+O34+M34)</f>
        <v>0.46341463414634149</v>
      </c>
      <c r="U34" s="20">
        <f>(G34+H34*2+I34*3)/D34</f>
        <v>0.44444444444444442</v>
      </c>
      <c r="V34" s="20">
        <f>T34+U34</f>
        <v>0.90785907859078585</v>
      </c>
      <c r="W34" s="20">
        <f>(G34+H34+I34+J34)/D34</f>
        <v>0.3888888888888889</v>
      </c>
    </row>
    <row r="35" spans="1:23" x14ac:dyDescent="0.3">
      <c r="A35" s="14" t="s">
        <v>24</v>
      </c>
      <c r="B35" s="14">
        <f t="shared" ref="B35:S35" si="4">SUM(B31:B34)</f>
        <v>84</v>
      </c>
      <c r="C35" s="14">
        <f t="shared" si="4"/>
        <v>261</v>
      </c>
      <c r="D35" s="14">
        <f t="shared" si="4"/>
        <v>236</v>
      </c>
      <c r="E35" s="14">
        <f t="shared" si="4"/>
        <v>60</v>
      </c>
      <c r="F35" s="14">
        <f t="shared" si="4"/>
        <v>76</v>
      </c>
      <c r="G35" s="14">
        <f t="shared" si="4"/>
        <v>69</v>
      </c>
      <c r="H35" s="14">
        <f t="shared" si="4"/>
        <v>4</v>
      </c>
      <c r="I35" s="14">
        <f t="shared" si="4"/>
        <v>3</v>
      </c>
      <c r="J35" s="14">
        <f t="shared" si="4"/>
        <v>0</v>
      </c>
      <c r="K35" s="14">
        <f t="shared" si="4"/>
        <v>14</v>
      </c>
      <c r="L35" s="14">
        <f t="shared" si="4"/>
        <v>17</v>
      </c>
      <c r="M35" s="14">
        <f t="shared" si="4"/>
        <v>3</v>
      </c>
      <c r="N35" s="14">
        <f t="shared" si="4"/>
        <v>36</v>
      </c>
      <c r="O35" s="14">
        <f t="shared" si="4"/>
        <v>4</v>
      </c>
      <c r="P35" s="14">
        <f t="shared" si="4"/>
        <v>6</v>
      </c>
      <c r="Q35" s="14">
        <f t="shared" si="4"/>
        <v>4</v>
      </c>
      <c r="R35" s="14">
        <f t="shared" si="4"/>
        <v>62</v>
      </c>
      <c r="S35" s="14">
        <f t="shared" si="4"/>
        <v>2</v>
      </c>
      <c r="T35" s="22">
        <f>(G35+H35+I35+J35+L35+O35)/(D35+L35+O35+M35)</f>
        <v>0.37307692307692308</v>
      </c>
      <c r="U35" s="23">
        <f>(G35+H35*2+I35*3)/D35</f>
        <v>0.36440677966101692</v>
      </c>
      <c r="V35" s="23">
        <f>T35+U35</f>
        <v>0.73748370273793995</v>
      </c>
      <c r="W35" s="23">
        <f>(G35+H35+I35+J35)/D35</f>
        <v>0.32203389830508472</v>
      </c>
    </row>
    <row r="37" spans="1:23" ht="15.6" x14ac:dyDescent="0.3">
      <c r="A37" s="5" t="s">
        <v>29</v>
      </c>
      <c r="B37" s="6" t="s">
        <v>1</v>
      </c>
      <c r="C37" s="6" t="s">
        <v>2</v>
      </c>
      <c r="D37" s="6" t="s">
        <v>3</v>
      </c>
      <c r="E37" s="6" t="s">
        <v>4</v>
      </c>
      <c r="F37" s="6" t="s">
        <v>5</v>
      </c>
      <c r="G37" s="6" t="s">
        <v>6</v>
      </c>
      <c r="H37" s="6" t="s">
        <v>7</v>
      </c>
      <c r="I37" s="6" t="s">
        <v>8</v>
      </c>
      <c r="J37" s="6" t="s">
        <v>9</v>
      </c>
      <c r="K37" s="6" t="s">
        <v>10</v>
      </c>
      <c r="L37" s="6" t="s">
        <v>11</v>
      </c>
      <c r="M37" s="6" t="s">
        <v>12</v>
      </c>
      <c r="N37" s="6" t="s">
        <v>13</v>
      </c>
      <c r="O37" s="6" t="s">
        <v>14</v>
      </c>
      <c r="P37" s="6" t="s">
        <v>15</v>
      </c>
      <c r="Q37" s="6" t="s">
        <v>16</v>
      </c>
      <c r="R37" s="6" t="s">
        <v>17</v>
      </c>
      <c r="S37" s="6" t="s">
        <v>18</v>
      </c>
      <c r="T37" s="6" t="s">
        <v>19</v>
      </c>
      <c r="U37" s="6" t="s">
        <v>20</v>
      </c>
      <c r="V37" s="6" t="s">
        <v>21</v>
      </c>
      <c r="W37" s="6" t="s">
        <v>22</v>
      </c>
    </row>
    <row r="38" spans="1:23" x14ac:dyDescent="0.3">
      <c r="A38" s="6">
        <v>2005</v>
      </c>
      <c r="B38" s="9">
        <v>12</v>
      </c>
      <c r="C38" s="9">
        <v>10</v>
      </c>
      <c r="D38" s="9">
        <v>8</v>
      </c>
      <c r="E38" s="9">
        <v>0</v>
      </c>
      <c r="F38" s="9">
        <f>G38+H38+I38+J38</f>
        <v>3</v>
      </c>
      <c r="G38" s="9">
        <v>2</v>
      </c>
      <c r="H38" s="9">
        <v>1</v>
      </c>
      <c r="I38" s="9">
        <v>0</v>
      </c>
      <c r="J38" s="9">
        <v>0</v>
      </c>
      <c r="K38" s="9">
        <v>2</v>
      </c>
      <c r="L38" s="9">
        <v>2</v>
      </c>
      <c r="M38" s="9">
        <v>0</v>
      </c>
      <c r="N38" s="9">
        <v>1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19">
        <f>(G38+H38+I38+J38+L38+O38)/(D38+L38+O38+M38)</f>
        <v>0.5</v>
      </c>
      <c r="U38" s="20">
        <f>(G38+H38*2+I38*3)/D38</f>
        <v>0.5</v>
      </c>
      <c r="V38" s="20">
        <f>T38+U38</f>
        <v>1</v>
      </c>
      <c r="W38" s="20">
        <f>(G38+H38+I38+J38)/D38</f>
        <v>0.375</v>
      </c>
    </row>
    <row r="39" spans="1:23" x14ac:dyDescent="0.3">
      <c r="A39" s="6">
        <v>2006</v>
      </c>
      <c r="B39" s="9">
        <v>14</v>
      </c>
      <c r="C39" s="9">
        <v>11</v>
      </c>
      <c r="D39" s="9">
        <v>8</v>
      </c>
      <c r="E39" s="9">
        <v>1</v>
      </c>
      <c r="F39" s="9">
        <f>G39+H39+I39+J39</f>
        <v>1</v>
      </c>
      <c r="G39" s="9">
        <v>0</v>
      </c>
      <c r="H39" s="9">
        <v>1</v>
      </c>
      <c r="I39" s="9">
        <v>0</v>
      </c>
      <c r="J39" s="9">
        <v>0</v>
      </c>
      <c r="K39" s="9">
        <v>1</v>
      </c>
      <c r="L39" s="9">
        <v>2</v>
      </c>
      <c r="M39" s="9">
        <v>1</v>
      </c>
      <c r="N39" s="9">
        <v>2</v>
      </c>
      <c r="O39" s="9">
        <v>0</v>
      </c>
      <c r="P39" s="9">
        <v>0</v>
      </c>
      <c r="Q39" s="9">
        <v>1</v>
      </c>
      <c r="R39" s="9">
        <v>1</v>
      </c>
      <c r="S39" s="9">
        <v>0</v>
      </c>
      <c r="T39" s="19">
        <f>(G39+H39+I39+J39+L39+O39)/(D39+L39+O39+M39)</f>
        <v>0.27272727272727271</v>
      </c>
      <c r="U39" s="20">
        <f>(G39+H39*2+I39*3)/D39</f>
        <v>0.25</v>
      </c>
      <c r="V39" s="20">
        <f>T39+U39</f>
        <v>0.52272727272727271</v>
      </c>
      <c r="W39" s="20">
        <f>(G39+H39+I39+J39)/D39</f>
        <v>0.125</v>
      </c>
    </row>
    <row r="40" spans="1:23" x14ac:dyDescent="0.3">
      <c r="A40" s="6">
        <v>2007</v>
      </c>
      <c r="B40" s="9">
        <v>29</v>
      </c>
      <c r="C40" s="9">
        <v>77</v>
      </c>
      <c r="D40" s="9">
        <v>62</v>
      </c>
      <c r="E40" s="9">
        <v>15</v>
      </c>
      <c r="F40" s="9">
        <f>G40+H40+I40+J40</f>
        <v>17</v>
      </c>
      <c r="G40" s="9">
        <v>11</v>
      </c>
      <c r="H40" s="9">
        <v>4</v>
      </c>
      <c r="I40" s="9">
        <v>2</v>
      </c>
      <c r="J40" s="9">
        <v>0</v>
      </c>
      <c r="K40" s="9">
        <v>12</v>
      </c>
      <c r="L40" s="9">
        <v>10</v>
      </c>
      <c r="M40" s="9">
        <v>5</v>
      </c>
      <c r="N40" s="9">
        <v>10</v>
      </c>
      <c r="O40" s="9">
        <v>0</v>
      </c>
      <c r="P40" s="9">
        <v>5</v>
      </c>
      <c r="Q40" s="9">
        <v>1</v>
      </c>
      <c r="R40" s="9">
        <v>1</v>
      </c>
      <c r="S40" s="9">
        <v>0</v>
      </c>
      <c r="T40" s="19">
        <f>(G40+H40+I40+J40+L40+O40)/(D40+L40+O40+M40)</f>
        <v>0.35064935064935066</v>
      </c>
      <c r="U40" s="20">
        <f>(G40+H40*2+I40*3)/D40</f>
        <v>0.40322580645161288</v>
      </c>
      <c r="V40" s="20">
        <f>T40+U40</f>
        <v>0.75387515710096353</v>
      </c>
      <c r="W40" s="20">
        <f>(G40+H40+I40+J40)/D40</f>
        <v>0.27419354838709675</v>
      </c>
    </row>
    <row r="41" spans="1:23" x14ac:dyDescent="0.3">
      <c r="A41" s="14" t="s">
        <v>24</v>
      </c>
      <c r="B41" s="14">
        <f t="shared" ref="B41:S41" si="5">SUM(B38:B40)</f>
        <v>55</v>
      </c>
      <c r="C41" s="14">
        <f t="shared" si="5"/>
        <v>98</v>
      </c>
      <c r="D41" s="14">
        <f t="shared" si="5"/>
        <v>78</v>
      </c>
      <c r="E41" s="14">
        <f t="shared" si="5"/>
        <v>16</v>
      </c>
      <c r="F41" s="14">
        <f t="shared" si="5"/>
        <v>21</v>
      </c>
      <c r="G41" s="14">
        <f t="shared" si="5"/>
        <v>13</v>
      </c>
      <c r="H41" s="14">
        <f t="shared" si="5"/>
        <v>6</v>
      </c>
      <c r="I41" s="14">
        <f t="shared" si="5"/>
        <v>2</v>
      </c>
      <c r="J41" s="14">
        <f t="shared" si="5"/>
        <v>0</v>
      </c>
      <c r="K41" s="14">
        <f t="shared" si="5"/>
        <v>15</v>
      </c>
      <c r="L41" s="14">
        <f t="shared" si="5"/>
        <v>14</v>
      </c>
      <c r="M41" s="14">
        <f t="shared" si="5"/>
        <v>6</v>
      </c>
      <c r="N41" s="14">
        <f t="shared" si="5"/>
        <v>13</v>
      </c>
      <c r="O41" s="14">
        <f t="shared" si="5"/>
        <v>0</v>
      </c>
      <c r="P41" s="14">
        <f t="shared" si="5"/>
        <v>5</v>
      </c>
      <c r="Q41" s="14">
        <f t="shared" si="5"/>
        <v>2</v>
      </c>
      <c r="R41" s="14">
        <f t="shared" si="5"/>
        <v>2</v>
      </c>
      <c r="S41" s="14">
        <f t="shared" si="5"/>
        <v>0</v>
      </c>
      <c r="T41" s="22">
        <f>(G41+H41+I41+J41+L41+O41)/(D41+L41+O41+M41)</f>
        <v>0.35714285714285715</v>
      </c>
      <c r="U41" s="23">
        <f>(G41+H41*2+I41*3)/D41</f>
        <v>0.39743589743589741</v>
      </c>
      <c r="V41" s="23">
        <f>T41+U41</f>
        <v>0.75457875457875456</v>
      </c>
      <c r="W41" s="23">
        <f>(G41+H41+I41+J41)/D41</f>
        <v>0.26923076923076922</v>
      </c>
    </row>
    <row r="43" spans="1:23" ht="15.6" x14ac:dyDescent="0.3">
      <c r="A43" s="5" t="s">
        <v>30</v>
      </c>
      <c r="B43" s="6" t="s">
        <v>1</v>
      </c>
      <c r="C43" s="6" t="s">
        <v>2</v>
      </c>
      <c r="D43" s="6" t="s">
        <v>3</v>
      </c>
      <c r="E43" s="6" t="s">
        <v>4</v>
      </c>
      <c r="F43" s="6" t="s">
        <v>5</v>
      </c>
      <c r="G43" s="6" t="s">
        <v>6</v>
      </c>
      <c r="H43" s="6" t="s">
        <v>7</v>
      </c>
      <c r="I43" s="6" t="s">
        <v>8</v>
      </c>
      <c r="J43" s="6" t="s">
        <v>9</v>
      </c>
      <c r="K43" s="6" t="s">
        <v>10</v>
      </c>
      <c r="L43" s="6" t="s">
        <v>11</v>
      </c>
      <c r="M43" s="6" t="s">
        <v>12</v>
      </c>
      <c r="N43" s="6" t="s">
        <v>13</v>
      </c>
      <c r="O43" s="6" t="s">
        <v>14</v>
      </c>
      <c r="P43" s="6" t="s">
        <v>15</v>
      </c>
      <c r="Q43" s="6" t="s">
        <v>16</v>
      </c>
      <c r="R43" s="6" t="s">
        <v>17</v>
      </c>
      <c r="S43" s="6" t="s">
        <v>18</v>
      </c>
      <c r="T43" s="6" t="s">
        <v>19</v>
      </c>
      <c r="U43" s="6" t="s">
        <v>20</v>
      </c>
      <c r="V43" s="6" t="s">
        <v>21</v>
      </c>
      <c r="W43" s="6" t="s">
        <v>22</v>
      </c>
    </row>
    <row r="44" spans="1:23" x14ac:dyDescent="0.3">
      <c r="A44" s="6">
        <v>2005</v>
      </c>
      <c r="B44" s="9">
        <v>20</v>
      </c>
      <c r="C44" s="9">
        <v>67</v>
      </c>
      <c r="D44" s="9">
        <v>65</v>
      </c>
      <c r="E44" s="9">
        <v>8</v>
      </c>
      <c r="F44" s="9">
        <f>G44+H44+I44+J44</f>
        <v>9</v>
      </c>
      <c r="G44" s="9">
        <v>7</v>
      </c>
      <c r="H44" s="9">
        <v>2</v>
      </c>
      <c r="I44" s="9">
        <v>0</v>
      </c>
      <c r="J44" s="9">
        <v>0</v>
      </c>
      <c r="K44" s="9">
        <v>3</v>
      </c>
      <c r="L44" s="9">
        <v>1</v>
      </c>
      <c r="M44" s="9">
        <v>0</v>
      </c>
      <c r="N44" s="9">
        <v>10</v>
      </c>
      <c r="O44" s="9">
        <v>1</v>
      </c>
      <c r="P44" s="9">
        <v>0</v>
      </c>
      <c r="Q44" s="9">
        <v>1</v>
      </c>
      <c r="R44" s="9">
        <v>1</v>
      </c>
      <c r="S44" s="9">
        <v>0</v>
      </c>
      <c r="T44" s="19">
        <f>(G44+H44+I44+J44+L44+O44)/(D44+L44+O44+M44)</f>
        <v>0.16417910447761194</v>
      </c>
      <c r="U44" s="20">
        <f>(G44+H44*2+I44*3)/D44</f>
        <v>0.16923076923076924</v>
      </c>
      <c r="V44" s="20">
        <f>T44+U44</f>
        <v>0.33340987370838115</v>
      </c>
      <c r="W44" s="20">
        <f>(G44+H44+I44+J44)/D44</f>
        <v>0.13846153846153847</v>
      </c>
    </row>
    <row r="45" spans="1:23" x14ac:dyDescent="0.3">
      <c r="A45" s="6">
        <v>2006</v>
      </c>
      <c r="B45" s="9">
        <v>22</v>
      </c>
      <c r="C45" s="9">
        <v>81</v>
      </c>
      <c r="D45" s="9">
        <v>67</v>
      </c>
      <c r="E45" s="9">
        <v>15</v>
      </c>
      <c r="F45" s="9">
        <f>G45+H45+I45+J45</f>
        <v>17</v>
      </c>
      <c r="G45" s="9">
        <v>13</v>
      </c>
      <c r="H45" s="9">
        <v>4</v>
      </c>
      <c r="I45" s="9">
        <v>0</v>
      </c>
      <c r="J45" s="9">
        <v>0</v>
      </c>
      <c r="K45" s="9">
        <v>5</v>
      </c>
      <c r="L45" s="9">
        <v>10</v>
      </c>
      <c r="M45" s="9">
        <v>2</v>
      </c>
      <c r="N45" s="9">
        <v>6</v>
      </c>
      <c r="O45" s="9">
        <v>2</v>
      </c>
      <c r="P45" s="9">
        <v>4</v>
      </c>
      <c r="Q45" s="9">
        <v>1</v>
      </c>
      <c r="R45" s="9">
        <v>2</v>
      </c>
      <c r="S45" s="9">
        <v>0</v>
      </c>
      <c r="T45" s="19">
        <f>(G45+H45+I45+J45+L45+O45)/(D45+L45+O45+M45)</f>
        <v>0.35802469135802467</v>
      </c>
      <c r="U45" s="20">
        <f>(G45+H45*2+I45*3)/D45</f>
        <v>0.31343283582089554</v>
      </c>
      <c r="V45" s="20">
        <f>T45+U45</f>
        <v>0.67145752717892027</v>
      </c>
      <c r="W45" s="20">
        <f>(G45+H45+I45+J45)/D45</f>
        <v>0.2537313432835821</v>
      </c>
    </row>
    <row r="46" spans="1:23" x14ac:dyDescent="0.3">
      <c r="A46" s="6">
        <v>2007</v>
      </c>
      <c r="B46" s="9">
        <v>33</v>
      </c>
      <c r="C46" s="9">
        <v>135</v>
      </c>
      <c r="D46" s="9">
        <v>119</v>
      </c>
      <c r="E46" s="9">
        <v>16</v>
      </c>
      <c r="F46" s="9">
        <f>G46+H46+I46+J46</f>
        <v>23</v>
      </c>
      <c r="G46" s="9">
        <v>20</v>
      </c>
      <c r="H46" s="9">
        <v>3</v>
      </c>
      <c r="I46" s="9">
        <v>0</v>
      </c>
      <c r="J46" s="9">
        <v>0</v>
      </c>
      <c r="K46" s="9">
        <v>6</v>
      </c>
      <c r="L46" s="9">
        <v>11</v>
      </c>
      <c r="M46" s="9">
        <v>3</v>
      </c>
      <c r="N46" s="9">
        <v>23</v>
      </c>
      <c r="O46" s="9">
        <v>2</v>
      </c>
      <c r="P46" s="9">
        <v>8</v>
      </c>
      <c r="Q46" s="9">
        <v>0</v>
      </c>
      <c r="R46" s="9">
        <v>0</v>
      </c>
      <c r="S46" s="9">
        <v>0</v>
      </c>
      <c r="T46" s="19">
        <f>(G46+H46+I46+J46+L46+O46)/(D46+L46+O46+M46)</f>
        <v>0.26666666666666666</v>
      </c>
      <c r="U46" s="20">
        <f>(G46+H46*2+I46*3)/D46</f>
        <v>0.21848739495798319</v>
      </c>
      <c r="V46" s="20">
        <f>T46+U46</f>
        <v>0.48515406162464986</v>
      </c>
      <c r="W46" s="20">
        <f>(G46+H46+I46+J46)/D46</f>
        <v>0.19327731092436976</v>
      </c>
    </row>
    <row r="47" spans="1:23" x14ac:dyDescent="0.3">
      <c r="A47" s="14" t="s">
        <v>24</v>
      </c>
      <c r="B47" s="14">
        <f t="shared" ref="B47:S47" si="6">SUM(B44:B46)</f>
        <v>75</v>
      </c>
      <c r="C47" s="14">
        <f t="shared" si="6"/>
        <v>283</v>
      </c>
      <c r="D47" s="14">
        <f t="shared" si="6"/>
        <v>251</v>
      </c>
      <c r="E47" s="14">
        <f t="shared" si="6"/>
        <v>39</v>
      </c>
      <c r="F47" s="14">
        <f t="shared" si="6"/>
        <v>49</v>
      </c>
      <c r="G47" s="14">
        <f t="shared" si="6"/>
        <v>40</v>
      </c>
      <c r="H47" s="14">
        <f t="shared" si="6"/>
        <v>9</v>
      </c>
      <c r="I47" s="14">
        <f t="shared" si="6"/>
        <v>0</v>
      </c>
      <c r="J47" s="14">
        <f t="shared" si="6"/>
        <v>0</v>
      </c>
      <c r="K47" s="14">
        <f t="shared" si="6"/>
        <v>14</v>
      </c>
      <c r="L47" s="14">
        <f t="shared" si="6"/>
        <v>22</v>
      </c>
      <c r="M47" s="14">
        <f t="shared" si="6"/>
        <v>5</v>
      </c>
      <c r="N47" s="14">
        <f t="shared" si="6"/>
        <v>39</v>
      </c>
      <c r="O47" s="14">
        <f t="shared" si="6"/>
        <v>5</v>
      </c>
      <c r="P47" s="14">
        <f t="shared" si="6"/>
        <v>12</v>
      </c>
      <c r="Q47" s="14">
        <f t="shared" si="6"/>
        <v>2</v>
      </c>
      <c r="R47" s="14">
        <f t="shared" si="6"/>
        <v>3</v>
      </c>
      <c r="S47" s="14">
        <f t="shared" si="6"/>
        <v>0</v>
      </c>
      <c r="T47" s="22">
        <f>(G47+H47+I47+J47+L47+O47)/(D47+L47+O47+M47)</f>
        <v>0.26855123674911663</v>
      </c>
      <c r="U47" s="23">
        <f>(G47+H47*2+I47*3)/D47</f>
        <v>0.23107569721115537</v>
      </c>
      <c r="V47" s="23">
        <f>T47+U47</f>
        <v>0.49962693396027202</v>
      </c>
      <c r="W47" s="23">
        <f>(G47+H47+I47+J47)/D47</f>
        <v>0.19521912350597609</v>
      </c>
    </row>
    <row r="49" spans="1:23" ht="15.6" x14ac:dyDescent="0.3">
      <c r="A49" s="5" t="s">
        <v>31</v>
      </c>
      <c r="B49" s="6" t="s">
        <v>1</v>
      </c>
      <c r="C49" s="6" t="s">
        <v>2</v>
      </c>
      <c r="D49" s="6" t="s">
        <v>3</v>
      </c>
      <c r="E49" s="6" t="s">
        <v>4</v>
      </c>
      <c r="F49" s="6" t="s">
        <v>5</v>
      </c>
      <c r="G49" s="6" t="s">
        <v>6</v>
      </c>
      <c r="H49" s="6" t="s">
        <v>7</v>
      </c>
      <c r="I49" s="6" t="s">
        <v>8</v>
      </c>
      <c r="J49" s="6" t="s">
        <v>9</v>
      </c>
      <c r="K49" s="6" t="s">
        <v>10</v>
      </c>
      <c r="L49" s="6" t="s">
        <v>11</v>
      </c>
      <c r="M49" s="6" t="s">
        <v>12</v>
      </c>
      <c r="N49" s="6" t="s">
        <v>13</v>
      </c>
      <c r="O49" s="6" t="s">
        <v>14</v>
      </c>
      <c r="P49" s="6" t="s">
        <v>15</v>
      </c>
      <c r="Q49" s="6" t="s">
        <v>16</v>
      </c>
      <c r="R49" s="6" t="s">
        <v>17</v>
      </c>
      <c r="S49" s="6" t="s">
        <v>18</v>
      </c>
      <c r="T49" s="6" t="s">
        <v>19</v>
      </c>
      <c r="U49" s="6" t="s">
        <v>20</v>
      </c>
      <c r="V49" s="6" t="s">
        <v>21</v>
      </c>
      <c r="W49" s="6" t="s">
        <v>22</v>
      </c>
    </row>
    <row r="50" spans="1:23" x14ac:dyDescent="0.3">
      <c r="A50" s="6">
        <v>2005</v>
      </c>
      <c r="B50" s="9">
        <v>25</v>
      </c>
      <c r="C50" s="9">
        <v>84</v>
      </c>
      <c r="D50" s="9">
        <v>76</v>
      </c>
      <c r="E50" s="9">
        <v>13</v>
      </c>
      <c r="F50" s="9">
        <f>G50+H50+I50+J50</f>
        <v>21</v>
      </c>
      <c r="G50" s="9">
        <v>17</v>
      </c>
      <c r="H50" s="9">
        <v>1</v>
      </c>
      <c r="I50" s="9">
        <v>2</v>
      </c>
      <c r="J50" s="9">
        <v>1</v>
      </c>
      <c r="K50" s="9">
        <v>6</v>
      </c>
      <c r="L50" s="9">
        <v>4</v>
      </c>
      <c r="M50" s="9">
        <v>4</v>
      </c>
      <c r="N50" s="9">
        <v>17</v>
      </c>
      <c r="O50" s="9">
        <v>0</v>
      </c>
      <c r="P50" s="9">
        <v>0</v>
      </c>
      <c r="Q50" s="9">
        <v>1</v>
      </c>
      <c r="R50" s="9">
        <v>2</v>
      </c>
      <c r="S50" s="9">
        <v>0</v>
      </c>
      <c r="T50" s="19">
        <f>(G50+H50+I50+J50+L50+O50)/(D50+L50+O50+M50)</f>
        <v>0.29761904761904762</v>
      </c>
      <c r="U50" s="20">
        <f>(G50+H50*2+I50*3+J50*4)/D50</f>
        <v>0.38157894736842107</v>
      </c>
      <c r="V50" s="20">
        <f>T50+U50</f>
        <v>0.67919799498746869</v>
      </c>
      <c r="W50" s="20">
        <f>(G50+H50+I50+J50)/D50</f>
        <v>0.27631578947368424</v>
      </c>
    </row>
    <row r="51" spans="1:23" x14ac:dyDescent="0.3">
      <c r="A51" s="6">
        <v>2006</v>
      </c>
      <c r="B51" s="9">
        <v>19</v>
      </c>
      <c r="C51" s="9">
        <v>75</v>
      </c>
      <c r="D51" s="9">
        <v>61</v>
      </c>
      <c r="E51" s="9">
        <v>11</v>
      </c>
      <c r="F51" s="9">
        <f>G51+H51+I51+J51</f>
        <v>15</v>
      </c>
      <c r="G51" s="9">
        <v>12</v>
      </c>
      <c r="H51" s="9">
        <v>2</v>
      </c>
      <c r="I51" s="9">
        <v>1</v>
      </c>
      <c r="J51" s="9">
        <v>0</v>
      </c>
      <c r="K51" s="9">
        <v>8</v>
      </c>
      <c r="L51" s="9">
        <v>7</v>
      </c>
      <c r="M51" s="9">
        <v>6</v>
      </c>
      <c r="N51" s="9">
        <v>18</v>
      </c>
      <c r="O51" s="9">
        <v>1</v>
      </c>
      <c r="P51" s="9">
        <v>3</v>
      </c>
      <c r="Q51" s="9">
        <v>0</v>
      </c>
      <c r="R51" s="9">
        <v>6</v>
      </c>
      <c r="S51" s="9">
        <v>1</v>
      </c>
      <c r="T51" s="19">
        <f>(G51+H51+I51+J51+L51+O51)/(D51+L51+O51+M51)</f>
        <v>0.30666666666666664</v>
      </c>
      <c r="U51" s="20">
        <f>(G51+H51*2+I51*3+J51*4)/D51</f>
        <v>0.31147540983606559</v>
      </c>
      <c r="V51" s="20">
        <f>T51+U51</f>
        <v>0.61814207650273223</v>
      </c>
      <c r="W51" s="20">
        <f>(G51+H51+I51+J51)/D51</f>
        <v>0.24590163934426229</v>
      </c>
    </row>
    <row r="52" spans="1:23" x14ac:dyDescent="0.3">
      <c r="A52" s="6">
        <v>2007</v>
      </c>
      <c r="B52" s="9">
        <v>24</v>
      </c>
      <c r="C52" s="9">
        <v>80</v>
      </c>
      <c r="D52" s="9">
        <v>66</v>
      </c>
      <c r="E52" s="9">
        <v>11</v>
      </c>
      <c r="F52" s="9">
        <f>G52+H52+I52+J52</f>
        <v>29</v>
      </c>
      <c r="G52" s="9">
        <v>21</v>
      </c>
      <c r="H52" s="9">
        <v>7</v>
      </c>
      <c r="I52" s="9">
        <v>1</v>
      </c>
      <c r="J52" s="9">
        <v>0</v>
      </c>
      <c r="K52" s="9">
        <v>11</v>
      </c>
      <c r="L52" s="9">
        <v>9</v>
      </c>
      <c r="M52" s="9">
        <v>2</v>
      </c>
      <c r="N52" s="9">
        <v>23</v>
      </c>
      <c r="O52" s="9">
        <v>3</v>
      </c>
      <c r="P52" s="9">
        <v>0</v>
      </c>
      <c r="Q52" s="9">
        <v>1</v>
      </c>
      <c r="R52" s="9">
        <v>2</v>
      </c>
      <c r="S52" s="9">
        <v>0</v>
      </c>
      <c r="T52" s="19">
        <f>(G52+H52+I52+J52+L52+O52)/(D52+L52+O52+M52)</f>
        <v>0.51249999999999996</v>
      </c>
      <c r="U52" s="20">
        <f>(G52+H52*2+I52*3+J52*4)/D52</f>
        <v>0.5757575757575758</v>
      </c>
      <c r="V52" s="20">
        <f>T52+U52</f>
        <v>1.0882575757575759</v>
      </c>
      <c r="W52" s="20">
        <f>(G52+H52+I52+J52)/D52</f>
        <v>0.43939393939393939</v>
      </c>
    </row>
    <row r="53" spans="1:23" x14ac:dyDescent="0.3">
      <c r="A53" s="14" t="s">
        <v>24</v>
      </c>
      <c r="B53" s="14">
        <f t="shared" ref="B53:S53" si="7">SUM(B50:B52)</f>
        <v>68</v>
      </c>
      <c r="C53" s="14">
        <f t="shared" si="7"/>
        <v>239</v>
      </c>
      <c r="D53" s="14">
        <f t="shared" si="7"/>
        <v>203</v>
      </c>
      <c r="E53" s="14">
        <f t="shared" si="7"/>
        <v>35</v>
      </c>
      <c r="F53" s="14">
        <f t="shared" si="7"/>
        <v>65</v>
      </c>
      <c r="G53" s="14">
        <f t="shared" si="7"/>
        <v>50</v>
      </c>
      <c r="H53" s="14">
        <f t="shared" si="7"/>
        <v>10</v>
      </c>
      <c r="I53" s="14">
        <f t="shared" si="7"/>
        <v>4</v>
      </c>
      <c r="J53" s="14">
        <f t="shared" si="7"/>
        <v>1</v>
      </c>
      <c r="K53" s="14">
        <f t="shared" si="7"/>
        <v>25</v>
      </c>
      <c r="L53" s="14">
        <f t="shared" si="7"/>
        <v>20</v>
      </c>
      <c r="M53" s="14">
        <f t="shared" si="7"/>
        <v>12</v>
      </c>
      <c r="N53" s="14">
        <f t="shared" si="7"/>
        <v>58</v>
      </c>
      <c r="O53" s="14">
        <f t="shared" si="7"/>
        <v>4</v>
      </c>
      <c r="P53" s="14">
        <f t="shared" si="7"/>
        <v>3</v>
      </c>
      <c r="Q53" s="14">
        <f t="shared" si="7"/>
        <v>2</v>
      </c>
      <c r="R53" s="14">
        <f t="shared" si="7"/>
        <v>10</v>
      </c>
      <c r="S53" s="14">
        <f t="shared" si="7"/>
        <v>1</v>
      </c>
      <c r="T53" s="22">
        <f>(G53+H53+I53+J53+L53+O53)/(D53+L53+O53+M53)</f>
        <v>0.3723849372384937</v>
      </c>
      <c r="U53" s="23">
        <f>(G53+H53*2+I53*3+J53*4)/D53</f>
        <v>0.42364532019704432</v>
      </c>
      <c r="V53" s="23">
        <f>T53+U53</f>
        <v>0.79603025743553801</v>
      </c>
      <c r="W53" s="23">
        <f>(G53+H53+I53+J53)/D53</f>
        <v>0.32019704433497537</v>
      </c>
    </row>
    <row r="54" spans="1:23" x14ac:dyDescent="0.3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22"/>
      <c r="U54" s="23"/>
      <c r="V54" s="23"/>
      <c r="W54" s="23"/>
    </row>
    <row r="55" spans="1:23" ht="15.6" x14ac:dyDescent="0.3">
      <c r="A55" s="5" t="s">
        <v>53</v>
      </c>
      <c r="B55" s="6" t="s">
        <v>1</v>
      </c>
      <c r="C55" s="6" t="s">
        <v>2</v>
      </c>
      <c r="D55" s="6" t="s">
        <v>3</v>
      </c>
      <c r="E55" s="6" t="s">
        <v>4</v>
      </c>
      <c r="F55" s="6" t="s">
        <v>5</v>
      </c>
      <c r="G55" s="6" t="s">
        <v>6</v>
      </c>
      <c r="H55" s="6" t="s">
        <v>7</v>
      </c>
      <c r="I55" s="6" t="s">
        <v>8</v>
      </c>
      <c r="J55" s="6" t="s">
        <v>9</v>
      </c>
      <c r="K55" s="6" t="s">
        <v>10</v>
      </c>
      <c r="L55" s="6" t="s">
        <v>11</v>
      </c>
      <c r="M55" s="6" t="s">
        <v>12</v>
      </c>
      <c r="N55" s="6" t="s">
        <v>13</v>
      </c>
      <c r="O55" s="6" t="s">
        <v>14</v>
      </c>
      <c r="P55" s="6" t="s">
        <v>15</v>
      </c>
      <c r="Q55" s="6" t="s">
        <v>16</v>
      </c>
      <c r="R55" s="6" t="s">
        <v>17</v>
      </c>
      <c r="S55" s="6" t="s">
        <v>18</v>
      </c>
      <c r="T55" s="6" t="s">
        <v>19</v>
      </c>
      <c r="U55" s="6" t="s">
        <v>20</v>
      </c>
      <c r="V55" s="6" t="s">
        <v>21</v>
      </c>
      <c r="W55" s="6" t="s">
        <v>22</v>
      </c>
    </row>
    <row r="56" spans="1:23" x14ac:dyDescent="0.3">
      <c r="A56" s="6">
        <v>2004</v>
      </c>
      <c r="B56" s="9">
        <v>18</v>
      </c>
      <c r="C56" s="9"/>
      <c r="D56" s="9">
        <v>60</v>
      </c>
      <c r="E56" s="9"/>
      <c r="F56" s="9">
        <v>19</v>
      </c>
      <c r="G56" s="9">
        <v>19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19">
        <f>(G56+H56+I56+J56+L56+O56)/(D56+L56+O56+M56)</f>
        <v>0.31666666666666665</v>
      </c>
      <c r="U56" s="20">
        <f>(G56+H56*2+I56*3)/D56</f>
        <v>0.31666666666666665</v>
      </c>
      <c r="V56" s="20">
        <f>T56+U56</f>
        <v>0.6333333333333333</v>
      </c>
      <c r="W56" s="20">
        <f>(G56+H56+I56+J56)/D56</f>
        <v>0.31666666666666665</v>
      </c>
    </row>
    <row r="57" spans="1:23" x14ac:dyDescent="0.3">
      <c r="A57" s="6">
        <v>2005</v>
      </c>
      <c r="B57" s="9">
        <v>22</v>
      </c>
      <c r="C57" s="9">
        <v>65</v>
      </c>
      <c r="D57" s="9">
        <v>48</v>
      </c>
      <c r="E57" s="9">
        <v>11</v>
      </c>
      <c r="F57" s="9">
        <v>16</v>
      </c>
      <c r="G57" s="9">
        <v>16</v>
      </c>
      <c r="H57" s="9">
        <v>0</v>
      </c>
      <c r="I57" s="9">
        <v>0</v>
      </c>
      <c r="J57" s="9">
        <v>0</v>
      </c>
      <c r="K57" s="9">
        <v>10</v>
      </c>
      <c r="L57" s="9">
        <v>13</v>
      </c>
      <c r="M57" s="9">
        <v>3</v>
      </c>
      <c r="N57" s="9">
        <v>10</v>
      </c>
      <c r="O57" s="9">
        <v>1</v>
      </c>
      <c r="P57" s="9">
        <v>0</v>
      </c>
      <c r="Q57" s="9">
        <v>2</v>
      </c>
      <c r="R57" s="9">
        <v>1</v>
      </c>
      <c r="S57" s="9">
        <v>0</v>
      </c>
      <c r="T57" s="19">
        <f>(G57+H57+I57+J57+L57+O57)/(D57+L57+O57+M57)</f>
        <v>0.46153846153846156</v>
      </c>
      <c r="U57" s="20">
        <f>(G57+H57*2+I57*3)/D57</f>
        <v>0.33333333333333331</v>
      </c>
      <c r="V57" s="20">
        <f>T57+U57</f>
        <v>0.79487179487179493</v>
      </c>
      <c r="W57" s="20">
        <f>(G57+H57+I57+J57)/D57</f>
        <v>0.33333333333333331</v>
      </c>
    </row>
    <row r="58" spans="1:23" x14ac:dyDescent="0.3">
      <c r="A58" s="6">
        <v>2006</v>
      </c>
      <c r="B58" s="9">
        <v>10</v>
      </c>
      <c r="C58" s="9">
        <v>27</v>
      </c>
      <c r="D58" s="9">
        <v>19</v>
      </c>
      <c r="E58" s="9">
        <v>5</v>
      </c>
      <c r="F58" s="9">
        <v>6</v>
      </c>
      <c r="G58" s="9">
        <v>3</v>
      </c>
      <c r="H58" s="9">
        <v>3</v>
      </c>
      <c r="I58" s="9">
        <v>0</v>
      </c>
      <c r="J58" s="9">
        <v>0</v>
      </c>
      <c r="K58" s="9">
        <v>6</v>
      </c>
      <c r="L58" s="9">
        <v>6</v>
      </c>
      <c r="M58" s="9">
        <v>2</v>
      </c>
      <c r="N58" s="9">
        <v>7</v>
      </c>
      <c r="O58" s="9">
        <v>0</v>
      </c>
      <c r="P58" s="9">
        <v>0</v>
      </c>
      <c r="Q58" s="9">
        <v>1</v>
      </c>
      <c r="R58" s="9">
        <v>0</v>
      </c>
      <c r="S58" s="9">
        <v>1</v>
      </c>
      <c r="T58" s="19">
        <f>(G58+H58+I58+J58+L58+O58)/(D58+L58+O58+M58)</f>
        <v>0.44444444444444442</v>
      </c>
      <c r="U58" s="20">
        <f>(G58+H58*2+I58*3)/D58</f>
        <v>0.47368421052631576</v>
      </c>
      <c r="V58" s="20">
        <f>T58+U58</f>
        <v>0.91812865497076013</v>
      </c>
      <c r="W58" s="20">
        <f>(G58+H58+I58+J58)/D58</f>
        <v>0.31578947368421051</v>
      </c>
    </row>
    <row r="59" spans="1:23" x14ac:dyDescent="0.3">
      <c r="A59" s="6" t="s">
        <v>24</v>
      </c>
      <c r="B59" s="6">
        <f>SUM(B56:B58)</f>
        <v>50</v>
      </c>
      <c r="C59" s="6">
        <f t="shared" ref="C59:S59" si="8">SUM(C56:C58)</f>
        <v>92</v>
      </c>
      <c r="D59" s="6">
        <f t="shared" si="8"/>
        <v>127</v>
      </c>
      <c r="E59" s="6">
        <f t="shared" si="8"/>
        <v>16</v>
      </c>
      <c r="F59" s="6">
        <f t="shared" si="8"/>
        <v>41</v>
      </c>
      <c r="G59" s="6">
        <f t="shared" si="8"/>
        <v>38</v>
      </c>
      <c r="H59" s="6">
        <f t="shared" si="8"/>
        <v>3</v>
      </c>
      <c r="I59" s="6">
        <f t="shared" si="8"/>
        <v>0</v>
      </c>
      <c r="J59" s="6">
        <f t="shared" si="8"/>
        <v>0</v>
      </c>
      <c r="K59" s="6">
        <f t="shared" si="8"/>
        <v>16</v>
      </c>
      <c r="L59" s="6">
        <f t="shared" si="8"/>
        <v>19</v>
      </c>
      <c r="M59" s="6">
        <f t="shared" si="8"/>
        <v>5</v>
      </c>
      <c r="N59" s="6">
        <f t="shared" si="8"/>
        <v>17</v>
      </c>
      <c r="O59" s="6">
        <f t="shared" si="8"/>
        <v>1</v>
      </c>
      <c r="P59" s="6">
        <f t="shared" si="8"/>
        <v>0</v>
      </c>
      <c r="Q59" s="6">
        <f t="shared" si="8"/>
        <v>3</v>
      </c>
      <c r="R59" s="6">
        <f t="shared" si="8"/>
        <v>1</v>
      </c>
      <c r="S59" s="6">
        <f t="shared" si="8"/>
        <v>1</v>
      </c>
      <c r="T59" s="22">
        <f>(G59+H59+I59+J59+L59+O59)/(D59+L59+O59+M59)</f>
        <v>0.40131578947368424</v>
      </c>
      <c r="U59" s="23">
        <f>(G59+H59*2+I59*3)/D59</f>
        <v>0.34645669291338582</v>
      </c>
      <c r="V59" s="23">
        <f>T59+U59</f>
        <v>0.74777248238707006</v>
      </c>
      <c r="W59" s="23">
        <f>(G59+H59+I59+J59)/D59</f>
        <v>0.32283464566929132</v>
      </c>
    </row>
    <row r="60" spans="1:23" x14ac:dyDescent="0.3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22"/>
      <c r="U60" s="23"/>
      <c r="V60" s="23"/>
      <c r="W60" s="23"/>
    </row>
    <row r="61" spans="1:23" ht="15.6" x14ac:dyDescent="0.3">
      <c r="A61" s="5" t="s">
        <v>54</v>
      </c>
      <c r="B61" s="6" t="s">
        <v>1</v>
      </c>
      <c r="C61" s="6" t="s">
        <v>2</v>
      </c>
      <c r="D61" s="6" t="s">
        <v>3</v>
      </c>
      <c r="E61" s="6" t="s">
        <v>4</v>
      </c>
      <c r="F61" s="6" t="s">
        <v>5</v>
      </c>
      <c r="G61" s="6" t="s">
        <v>6</v>
      </c>
      <c r="H61" s="6" t="s">
        <v>7</v>
      </c>
      <c r="I61" s="6" t="s">
        <v>8</v>
      </c>
      <c r="J61" s="6" t="s">
        <v>9</v>
      </c>
      <c r="K61" s="6" t="s">
        <v>10</v>
      </c>
      <c r="L61" s="6" t="s">
        <v>11</v>
      </c>
      <c r="M61" s="6" t="s">
        <v>12</v>
      </c>
      <c r="N61" s="6" t="s">
        <v>13</v>
      </c>
      <c r="O61" s="6" t="s">
        <v>14</v>
      </c>
      <c r="P61" s="6" t="s">
        <v>15</v>
      </c>
      <c r="Q61" s="6" t="s">
        <v>16</v>
      </c>
      <c r="R61" s="6" t="s">
        <v>17</v>
      </c>
      <c r="S61" s="6" t="s">
        <v>18</v>
      </c>
      <c r="T61" s="6" t="s">
        <v>19</v>
      </c>
      <c r="U61" s="6" t="s">
        <v>20</v>
      </c>
      <c r="V61" s="6" t="s">
        <v>21</v>
      </c>
      <c r="W61" s="6" t="s">
        <v>22</v>
      </c>
    </row>
    <row r="62" spans="1:23" x14ac:dyDescent="0.3">
      <c r="A62" s="6">
        <v>2005</v>
      </c>
      <c r="B62" s="9">
        <v>20</v>
      </c>
      <c r="C62" s="9">
        <v>49</v>
      </c>
      <c r="D62" s="9">
        <v>47</v>
      </c>
      <c r="E62" s="9">
        <v>7</v>
      </c>
      <c r="F62" s="9">
        <v>15</v>
      </c>
      <c r="G62" s="9">
        <v>13</v>
      </c>
      <c r="H62" s="9">
        <v>2</v>
      </c>
      <c r="I62" s="9">
        <v>0</v>
      </c>
      <c r="J62" s="9">
        <v>0</v>
      </c>
      <c r="K62" s="9">
        <v>6</v>
      </c>
      <c r="L62" s="9">
        <v>1</v>
      </c>
      <c r="M62" s="9">
        <v>1</v>
      </c>
      <c r="N62" s="9">
        <v>4</v>
      </c>
      <c r="O62" s="9">
        <v>0</v>
      </c>
      <c r="P62" s="9">
        <v>0</v>
      </c>
      <c r="Q62" s="9">
        <v>1</v>
      </c>
      <c r="R62" s="9">
        <v>3</v>
      </c>
      <c r="S62" s="9">
        <v>0</v>
      </c>
      <c r="T62" s="19">
        <f>(G62+H62+I62+J62+L62+O62)/(D62+L62+O62+M62)</f>
        <v>0.32653061224489793</v>
      </c>
      <c r="U62" s="20">
        <f>(G62+H62*2+I62*3)/D62</f>
        <v>0.36170212765957449</v>
      </c>
      <c r="V62" s="20">
        <f>T62+U62</f>
        <v>0.68823273990447242</v>
      </c>
      <c r="W62" s="20">
        <f>(G62+H62+I62+J62)/D62</f>
        <v>0.31914893617021278</v>
      </c>
    </row>
    <row r="63" spans="1:23" x14ac:dyDescent="0.3">
      <c r="A63" s="6">
        <v>2006</v>
      </c>
      <c r="B63" s="9">
        <v>16</v>
      </c>
      <c r="C63" s="9">
        <v>41</v>
      </c>
      <c r="D63" s="9">
        <v>33</v>
      </c>
      <c r="E63" s="9">
        <v>8</v>
      </c>
      <c r="F63" s="9">
        <v>11</v>
      </c>
      <c r="G63" s="9">
        <v>10</v>
      </c>
      <c r="H63" s="9">
        <v>1</v>
      </c>
      <c r="I63" s="9">
        <v>0</v>
      </c>
      <c r="J63" s="9">
        <v>0</v>
      </c>
      <c r="K63" s="9">
        <v>2</v>
      </c>
      <c r="L63" s="9">
        <v>4</v>
      </c>
      <c r="M63" s="9">
        <v>2</v>
      </c>
      <c r="N63" s="9">
        <v>9</v>
      </c>
      <c r="O63" s="9">
        <v>2</v>
      </c>
      <c r="P63" s="9">
        <v>1</v>
      </c>
      <c r="Q63" s="9">
        <v>1</v>
      </c>
      <c r="R63" s="9">
        <v>7</v>
      </c>
      <c r="S63" s="9">
        <v>0</v>
      </c>
      <c r="T63" s="19">
        <f>(G63+H63+I63+J63+L63+O63)/(D63+L63+O63+M63)</f>
        <v>0.41463414634146339</v>
      </c>
      <c r="U63" s="20">
        <f>(G63+H63*2+I63*3)/D63</f>
        <v>0.36363636363636365</v>
      </c>
      <c r="V63" s="20">
        <f>T63+U63</f>
        <v>0.7782705099778271</v>
      </c>
      <c r="W63" s="20">
        <f>(G63+H63+I63+J63)/D63</f>
        <v>0.33333333333333331</v>
      </c>
    </row>
    <row r="64" spans="1:23" x14ac:dyDescent="0.3">
      <c r="A64" s="6">
        <v>2007</v>
      </c>
      <c r="B64" s="9">
        <v>7</v>
      </c>
      <c r="C64" s="9">
        <v>12</v>
      </c>
      <c r="D64" s="9">
        <v>11</v>
      </c>
      <c r="E64" s="9">
        <v>1</v>
      </c>
      <c r="F64" s="9">
        <v>1</v>
      </c>
      <c r="G64" s="9">
        <v>1</v>
      </c>
      <c r="H64" s="9">
        <v>0</v>
      </c>
      <c r="I64" s="9">
        <v>0</v>
      </c>
      <c r="J64" s="9">
        <v>0</v>
      </c>
      <c r="K64" s="9">
        <v>1</v>
      </c>
      <c r="L64" s="9">
        <v>1</v>
      </c>
      <c r="M64" s="9">
        <v>0</v>
      </c>
      <c r="N64" s="9">
        <v>1</v>
      </c>
      <c r="O64" s="9">
        <v>0</v>
      </c>
      <c r="P64" s="9">
        <v>1</v>
      </c>
      <c r="Q64" s="9">
        <v>0</v>
      </c>
      <c r="R64" s="9">
        <v>0</v>
      </c>
      <c r="S64" s="9">
        <v>0</v>
      </c>
      <c r="T64" s="19">
        <f>(G64+H64+I64+J64+L64+O64)/(D64+L64+O64+M64)</f>
        <v>0.16666666666666666</v>
      </c>
      <c r="U64" s="20">
        <f>(G64+H64*2+I64*3)/D64</f>
        <v>9.0909090909090912E-2</v>
      </c>
      <c r="V64" s="20">
        <f>T64+U64</f>
        <v>0.25757575757575757</v>
      </c>
      <c r="W64" s="20">
        <f>(G64+H64+I64+J64)/D64</f>
        <v>9.0909090909090912E-2</v>
      </c>
    </row>
    <row r="65" spans="1:23" x14ac:dyDescent="0.3">
      <c r="A65" s="6" t="s">
        <v>24</v>
      </c>
      <c r="B65" s="6">
        <f t="shared" ref="B65:S65" si="9">SUM(B62:B64)</f>
        <v>43</v>
      </c>
      <c r="C65" s="6">
        <f t="shared" si="9"/>
        <v>102</v>
      </c>
      <c r="D65" s="6">
        <f t="shared" si="9"/>
        <v>91</v>
      </c>
      <c r="E65" s="6">
        <f t="shared" si="9"/>
        <v>16</v>
      </c>
      <c r="F65" s="6">
        <f t="shared" si="9"/>
        <v>27</v>
      </c>
      <c r="G65" s="6">
        <f t="shared" si="9"/>
        <v>24</v>
      </c>
      <c r="H65" s="6">
        <f t="shared" si="9"/>
        <v>3</v>
      </c>
      <c r="I65" s="6">
        <f t="shared" si="9"/>
        <v>0</v>
      </c>
      <c r="J65" s="6">
        <f t="shared" si="9"/>
        <v>0</v>
      </c>
      <c r="K65" s="6">
        <f t="shared" si="9"/>
        <v>9</v>
      </c>
      <c r="L65" s="6">
        <f t="shared" si="9"/>
        <v>6</v>
      </c>
      <c r="M65" s="6">
        <f t="shared" si="9"/>
        <v>3</v>
      </c>
      <c r="N65" s="6">
        <f t="shared" si="9"/>
        <v>14</v>
      </c>
      <c r="O65" s="6">
        <f t="shared" si="9"/>
        <v>2</v>
      </c>
      <c r="P65" s="6">
        <f t="shared" si="9"/>
        <v>2</v>
      </c>
      <c r="Q65" s="6">
        <f t="shared" si="9"/>
        <v>2</v>
      </c>
      <c r="R65" s="6">
        <f t="shared" si="9"/>
        <v>10</v>
      </c>
      <c r="S65" s="6">
        <f t="shared" si="9"/>
        <v>0</v>
      </c>
      <c r="T65" s="22">
        <f>(G65+H65+I65+J65+L65+O65)/(D65+L65+O65+M65)</f>
        <v>0.34313725490196079</v>
      </c>
      <c r="U65" s="23">
        <f>(G65+H65*2+I65*3)/D65</f>
        <v>0.32967032967032966</v>
      </c>
      <c r="V65" s="23">
        <f>T65+U65</f>
        <v>0.67280758457229051</v>
      </c>
      <c r="W65" s="23">
        <f>(G65+H65+I65+J65)/D65</f>
        <v>0.2967032967032967</v>
      </c>
    </row>
    <row r="67" spans="1:23" ht="18" x14ac:dyDescent="0.35">
      <c r="A67" s="24" t="s">
        <v>32</v>
      </c>
    </row>
    <row r="68" spans="1:23" x14ac:dyDescent="0.3">
      <c r="A68" s="16"/>
      <c r="B68" s="6" t="s">
        <v>1</v>
      </c>
      <c r="C68" s="6" t="s">
        <v>2</v>
      </c>
      <c r="D68" s="6" t="s">
        <v>3</v>
      </c>
      <c r="E68" s="6" t="s">
        <v>4</v>
      </c>
      <c r="F68" s="6" t="s">
        <v>5</v>
      </c>
      <c r="G68" s="6" t="s">
        <v>6</v>
      </c>
      <c r="H68" s="6" t="s">
        <v>7</v>
      </c>
      <c r="I68" s="6" t="s">
        <v>8</v>
      </c>
      <c r="J68" s="6" t="s">
        <v>9</v>
      </c>
      <c r="K68" s="6" t="s">
        <v>10</v>
      </c>
      <c r="L68" s="6" t="s">
        <v>11</v>
      </c>
      <c r="M68" s="6" t="s">
        <v>12</v>
      </c>
      <c r="N68" s="6" t="s">
        <v>13</v>
      </c>
      <c r="O68" s="6" t="s">
        <v>14</v>
      </c>
      <c r="P68" s="6" t="s">
        <v>15</v>
      </c>
      <c r="Q68" s="6" t="s">
        <v>16</v>
      </c>
      <c r="R68" s="6" t="s">
        <v>17</v>
      </c>
      <c r="S68" s="6" t="s">
        <v>18</v>
      </c>
      <c r="T68" s="6" t="s">
        <v>19</v>
      </c>
      <c r="U68" s="6" t="s">
        <v>20</v>
      </c>
      <c r="V68" s="6" t="s">
        <v>21</v>
      </c>
      <c r="W68" s="6" t="s">
        <v>22</v>
      </c>
    </row>
    <row r="69" spans="1:23" ht="15.6" x14ac:dyDescent="0.3">
      <c r="A69" s="5" t="s">
        <v>0</v>
      </c>
      <c r="B69" s="18">
        <v>98</v>
      </c>
      <c r="C69" s="16">
        <v>357</v>
      </c>
      <c r="D69" s="16">
        <v>317</v>
      </c>
      <c r="E69" s="18">
        <v>45</v>
      </c>
      <c r="F69" s="16">
        <v>105</v>
      </c>
      <c r="G69" s="16">
        <v>91</v>
      </c>
      <c r="H69" s="18">
        <v>13</v>
      </c>
      <c r="I69" s="18">
        <v>1</v>
      </c>
      <c r="J69" s="18">
        <v>0</v>
      </c>
      <c r="K69" s="16">
        <v>37</v>
      </c>
      <c r="L69" s="18">
        <v>31</v>
      </c>
      <c r="M69" s="18">
        <v>2</v>
      </c>
      <c r="N69" s="18">
        <v>34</v>
      </c>
      <c r="O69" s="18">
        <v>7</v>
      </c>
      <c r="P69" s="18">
        <v>8</v>
      </c>
      <c r="Q69" s="16">
        <v>11</v>
      </c>
      <c r="R69" s="18">
        <v>3</v>
      </c>
      <c r="S69" s="18">
        <v>1</v>
      </c>
      <c r="T69" s="25">
        <v>0.40056022408963587</v>
      </c>
      <c r="U69" s="20">
        <v>0.37854889589905361</v>
      </c>
      <c r="V69" s="20">
        <v>0.77910911998868948</v>
      </c>
      <c r="W69" s="26">
        <v>0.33123028391167192</v>
      </c>
    </row>
    <row r="70" spans="1:23" ht="15.6" x14ac:dyDescent="0.3">
      <c r="A70" s="5" t="s">
        <v>26</v>
      </c>
      <c r="B70" s="16">
        <v>100</v>
      </c>
      <c r="C70" s="9">
        <v>288</v>
      </c>
      <c r="D70" s="9">
        <v>251</v>
      </c>
      <c r="E70" s="9">
        <v>20</v>
      </c>
      <c r="F70" s="9">
        <v>67</v>
      </c>
      <c r="G70" s="9">
        <v>53</v>
      </c>
      <c r="H70" s="9">
        <v>13</v>
      </c>
      <c r="I70" s="9">
        <v>1</v>
      </c>
      <c r="J70" s="9">
        <v>0</v>
      </c>
      <c r="K70" s="9">
        <v>21</v>
      </c>
      <c r="L70" s="16">
        <v>35</v>
      </c>
      <c r="M70" s="9">
        <v>1</v>
      </c>
      <c r="N70" s="9">
        <v>55</v>
      </c>
      <c r="O70" s="9">
        <v>0</v>
      </c>
      <c r="P70" s="9">
        <v>2</v>
      </c>
      <c r="Q70" s="9">
        <v>3</v>
      </c>
      <c r="R70" s="9">
        <v>1</v>
      </c>
      <c r="S70" s="9">
        <v>0</v>
      </c>
      <c r="T70" s="19">
        <v>0.35540069686411152</v>
      </c>
      <c r="U70" s="20">
        <v>0.32669322709163345</v>
      </c>
      <c r="V70" s="20">
        <v>0.68209392395574497</v>
      </c>
      <c r="W70" s="20">
        <v>0.26693227091633465</v>
      </c>
    </row>
    <row r="71" spans="1:23" ht="15.6" x14ac:dyDescent="0.3">
      <c r="A71" s="5" t="s">
        <v>30</v>
      </c>
      <c r="B71" s="18">
        <v>75</v>
      </c>
      <c r="C71" s="18">
        <v>283</v>
      </c>
      <c r="D71" s="18">
        <v>251</v>
      </c>
      <c r="E71" s="18">
        <v>39</v>
      </c>
      <c r="F71" s="18">
        <v>49</v>
      </c>
      <c r="G71" s="18">
        <v>40</v>
      </c>
      <c r="H71" s="18">
        <v>9</v>
      </c>
      <c r="I71" s="18">
        <v>0</v>
      </c>
      <c r="J71" s="18">
        <v>0</v>
      </c>
      <c r="K71" s="18">
        <v>14</v>
      </c>
      <c r="L71" s="18">
        <v>22</v>
      </c>
      <c r="M71" s="18">
        <v>5</v>
      </c>
      <c r="N71" s="18">
        <v>39</v>
      </c>
      <c r="O71" s="18">
        <v>5</v>
      </c>
      <c r="P71" s="16">
        <v>12</v>
      </c>
      <c r="Q71" s="18">
        <v>2</v>
      </c>
      <c r="R71" s="18">
        <v>3</v>
      </c>
      <c r="S71" s="18">
        <v>0</v>
      </c>
      <c r="T71" s="19">
        <v>0.26855123674911663</v>
      </c>
      <c r="U71" s="20">
        <v>0.23107569721115537</v>
      </c>
      <c r="V71" s="20">
        <v>0.49962693396027202</v>
      </c>
      <c r="W71" s="20">
        <v>0.19521912350597609</v>
      </c>
    </row>
    <row r="72" spans="1:23" ht="15.6" x14ac:dyDescent="0.3">
      <c r="A72" s="5" t="s">
        <v>28</v>
      </c>
      <c r="B72" s="18">
        <v>84</v>
      </c>
      <c r="C72" s="18">
        <v>261</v>
      </c>
      <c r="D72" s="18">
        <v>236</v>
      </c>
      <c r="E72" s="16">
        <v>60</v>
      </c>
      <c r="F72" s="18">
        <v>76</v>
      </c>
      <c r="G72" s="18">
        <v>69</v>
      </c>
      <c r="H72" s="18">
        <v>4</v>
      </c>
      <c r="I72" s="18">
        <v>3</v>
      </c>
      <c r="J72" s="18">
        <v>0</v>
      </c>
      <c r="K72" s="18">
        <v>14</v>
      </c>
      <c r="L72" s="18">
        <v>17</v>
      </c>
      <c r="M72" s="18">
        <v>3</v>
      </c>
      <c r="N72" s="18">
        <v>36</v>
      </c>
      <c r="O72" s="18">
        <v>4</v>
      </c>
      <c r="P72" s="18">
        <v>6</v>
      </c>
      <c r="Q72" s="18">
        <v>4</v>
      </c>
      <c r="R72" s="16">
        <v>62</v>
      </c>
      <c r="S72" s="18">
        <v>2</v>
      </c>
      <c r="T72" s="19">
        <v>0.37307692307692308</v>
      </c>
      <c r="U72" s="20">
        <v>0.36440677966101692</v>
      </c>
      <c r="V72" s="20">
        <v>0.73748370273793995</v>
      </c>
      <c r="W72" s="20">
        <v>0.32203389830508472</v>
      </c>
    </row>
    <row r="73" spans="1:23" ht="15.6" x14ac:dyDescent="0.3">
      <c r="A73" s="5" t="s">
        <v>25</v>
      </c>
      <c r="B73" s="18">
        <v>70</v>
      </c>
      <c r="C73" s="18">
        <v>268</v>
      </c>
      <c r="D73" s="18">
        <v>230</v>
      </c>
      <c r="E73" s="18">
        <v>42</v>
      </c>
      <c r="F73" s="18">
        <v>57</v>
      </c>
      <c r="G73" s="18">
        <v>42</v>
      </c>
      <c r="H73" s="16">
        <v>14</v>
      </c>
      <c r="I73" s="18">
        <v>0</v>
      </c>
      <c r="J73" s="16">
        <v>1</v>
      </c>
      <c r="K73" s="18">
        <v>15</v>
      </c>
      <c r="L73" s="18">
        <v>25</v>
      </c>
      <c r="M73" s="18">
        <v>4</v>
      </c>
      <c r="N73" s="18">
        <v>59</v>
      </c>
      <c r="O73" s="16">
        <v>9</v>
      </c>
      <c r="P73" s="18">
        <v>6</v>
      </c>
      <c r="Q73" s="18">
        <v>6</v>
      </c>
      <c r="R73" s="18">
        <v>7</v>
      </c>
      <c r="S73" s="18">
        <v>1</v>
      </c>
      <c r="T73" s="19">
        <v>0.33955223880597013</v>
      </c>
      <c r="U73" s="20">
        <v>0.30434782608695654</v>
      </c>
      <c r="V73" s="20">
        <v>0.64390006489292673</v>
      </c>
      <c r="W73" s="20">
        <v>0.24782608695652175</v>
      </c>
    </row>
    <row r="74" spans="1:23" ht="15.6" x14ac:dyDescent="0.3">
      <c r="A74" s="5" t="s">
        <v>31</v>
      </c>
      <c r="B74" s="18">
        <v>68</v>
      </c>
      <c r="C74" s="18">
        <v>239</v>
      </c>
      <c r="D74" s="18">
        <v>203</v>
      </c>
      <c r="E74" s="18">
        <v>35</v>
      </c>
      <c r="F74" s="18">
        <v>65</v>
      </c>
      <c r="G74" s="18">
        <v>50</v>
      </c>
      <c r="H74" s="18">
        <v>10</v>
      </c>
      <c r="I74" s="16">
        <v>4</v>
      </c>
      <c r="J74" s="16">
        <v>1</v>
      </c>
      <c r="K74" s="18">
        <v>25</v>
      </c>
      <c r="L74" s="18">
        <v>20</v>
      </c>
      <c r="M74" s="16">
        <v>12</v>
      </c>
      <c r="N74" s="18">
        <v>58</v>
      </c>
      <c r="O74" s="18">
        <v>4</v>
      </c>
      <c r="P74" s="18">
        <v>3</v>
      </c>
      <c r="Q74" s="18">
        <v>2</v>
      </c>
      <c r="R74" s="18">
        <v>10</v>
      </c>
      <c r="S74" s="18">
        <v>1</v>
      </c>
      <c r="T74" s="19">
        <v>0.3723849372384937</v>
      </c>
      <c r="U74" s="26">
        <v>0.42364532019704432</v>
      </c>
      <c r="V74" s="26">
        <v>0.79603025743553801</v>
      </c>
      <c r="W74" s="20">
        <v>0.32019704433497537</v>
      </c>
    </row>
    <row r="75" spans="1:23" ht="15.6" x14ac:dyDescent="0.3">
      <c r="A75" s="5" t="s">
        <v>27</v>
      </c>
      <c r="B75" s="18">
        <v>57</v>
      </c>
      <c r="C75" s="18">
        <v>205</v>
      </c>
      <c r="D75" s="18">
        <v>187</v>
      </c>
      <c r="E75" s="18">
        <v>34</v>
      </c>
      <c r="F75" s="18">
        <v>60</v>
      </c>
      <c r="G75" s="18">
        <v>46</v>
      </c>
      <c r="H75" s="18">
        <v>13</v>
      </c>
      <c r="I75" s="18">
        <v>1</v>
      </c>
      <c r="J75" s="18">
        <v>0</v>
      </c>
      <c r="K75" s="18">
        <v>29</v>
      </c>
      <c r="L75" s="18">
        <v>11</v>
      </c>
      <c r="M75" s="18">
        <v>5</v>
      </c>
      <c r="N75" s="16">
        <v>13</v>
      </c>
      <c r="O75" s="18">
        <v>2</v>
      </c>
      <c r="P75" s="18">
        <v>2</v>
      </c>
      <c r="Q75" s="18">
        <v>5</v>
      </c>
      <c r="R75" s="18">
        <v>6</v>
      </c>
      <c r="S75" s="18">
        <v>1</v>
      </c>
      <c r="T75" s="19">
        <v>0.35609756097560974</v>
      </c>
      <c r="U75" s="20">
        <v>0.40106951871657753</v>
      </c>
      <c r="V75" s="20">
        <v>0.75716707969218722</v>
      </c>
      <c r="W75" s="20">
        <v>0.32085561497326204</v>
      </c>
    </row>
    <row r="76" spans="1:23" ht="15.6" x14ac:dyDescent="0.3">
      <c r="A76" s="5" t="s">
        <v>29</v>
      </c>
      <c r="B76" s="18">
        <v>55</v>
      </c>
      <c r="C76" s="18">
        <v>98</v>
      </c>
      <c r="D76" s="18">
        <v>78</v>
      </c>
      <c r="E76" s="18">
        <v>16</v>
      </c>
      <c r="F76" s="18">
        <v>21</v>
      </c>
      <c r="G76" s="18">
        <v>13</v>
      </c>
      <c r="H76" s="18">
        <v>6</v>
      </c>
      <c r="I76" s="18">
        <v>2</v>
      </c>
      <c r="J76" s="18">
        <v>0</v>
      </c>
      <c r="K76" s="18">
        <v>15</v>
      </c>
      <c r="L76" s="18">
        <v>14</v>
      </c>
      <c r="M76" s="18">
        <v>6</v>
      </c>
      <c r="N76" s="16">
        <v>13</v>
      </c>
      <c r="O76" s="18">
        <v>0</v>
      </c>
      <c r="P76" s="18">
        <v>5</v>
      </c>
      <c r="Q76" s="18">
        <v>2</v>
      </c>
      <c r="R76" s="18">
        <v>2</v>
      </c>
      <c r="S76" s="18">
        <v>0</v>
      </c>
      <c r="T76" s="19">
        <v>0.35714285714285715</v>
      </c>
      <c r="U76" s="20">
        <v>0.39743589743589741</v>
      </c>
      <c r="V76" s="20">
        <v>0.75457875457875456</v>
      </c>
      <c r="W76" s="20">
        <v>0.26923076923076922</v>
      </c>
    </row>
    <row r="77" spans="1:23" ht="15.6" x14ac:dyDescent="0.3">
      <c r="A77" s="5" t="s">
        <v>53</v>
      </c>
      <c r="B77" s="27">
        <v>50</v>
      </c>
      <c r="C77" s="27">
        <v>92</v>
      </c>
      <c r="D77" s="27">
        <v>127</v>
      </c>
      <c r="E77" s="27">
        <v>16</v>
      </c>
      <c r="F77" s="27">
        <v>41</v>
      </c>
      <c r="G77" s="27">
        <v>38</v>
      </c>
      <c r="H77" s="27">
        <v>3</v>
      </c>
      <c r="I77" s="27">
        <v>0</v>
      </c>
      <c r="J77" s="27">
        <v>0</v>
      </c>
      <c r="K77" s="27">
        <v>16</v>
      </c>
      <c r="L77" s="27">
        <v>19</v>
      </c>
      <c r="M77" s="27">
        <v>5</v>
      </c>
      <c r="N77" s="27">
        <v>17</v>
      </c>
      <c r="O77" s="27">
        <v>1</v>
      </c>
      <c r="P77" s="27">
        <v>0</v>
      </c>
      <c r="Q77" s="27">
        <v>3</v>
      </c>
      <c r="R77" s="27">
        <v>1</v>
      </c>
      <c r="S77" s="27">
        <v>1</v>
      </c>
      <c r="T77" s="16">
        <v>0.40100000000000002</v>
      </c>
      <c r="U77" s="27">
        <v>0.34599999999999997</v>
      </c>
      <c r="V77" s="27">
        <v>0.748</v>
      </c>
      <c r="W77" s="27">
        <v>0.32300000000000001</v>
      </c>
    </row>
    <row r="78" spans="1:23" ht="15.6" x14ac:dyDescent="0.3">
      <c r="A78" s="5" t="s">
        <v>54</v>
      </c>
      <c r="B78" s="9">
        <v>43</v>
      </c>
      <c r="C78" s="9">
        <v>102</v>
      </c>
      <c r="D78" s="9">
        <v>91</v>
      </c>
      <c r="E78" s="9">
        <v>16</v>
      </c>
      <c r="F78" s="9">
        <v>27</v>
      </c>
      <c r="G78" s="9">
        <v>24</v>
      </c>
      <c r="H78" s="9">
        <v>3</v>
      </c>
      <c r="I78" s="9">
        <v>0</v>
      </c>
      <c r="J78" s="9">
        <v>0</v>
      </c>
      <c r="K78" s="9">
        <v>9</v>
      </c>
      <c r="L78" s="9">
        <v>6</v>
      </c>
      <c r="M78" s="9">
        <v>3</v>
      </c>
      <c r="N78" s="9">
        <v>14</v>
      </c>
      <c r="O78" s="9">
        <v>2</v>
      </c>
      <c r="P78" s="9">
        <v>2</v>
      </c>
      <c r="Q78" s="9">
        <v>2</v>
      </c>
      <c r="R78" s="9">
        <v>10</v>
      </c>
      <c r="S78" s="9">
        <v>0</v>
      </c>
      <c r="T78" s="19">
        <f>(G78+H78+I78+J78+L78+O78)/(D78+L78+O78+M78)</f>
        <v>0.34313725490196079</v>
      </c>
      <c r="U78" s="20">
        <f>(G78+H78*2+I78*3)/D78</f>
        <v>0.32967032967032966</v>
      </c>
      <c r="V78" s="20">
        <f>T78+U78</f>
        <v>0.67280758457229051</v>
      </c>
      <c r="W78" s="20">
        <f>(G78+H78+I78+J78)/D78</f>
        <v>0.2967032967032967</v>
      </c>
    </row>
  </sheetData>
  <sortState xmlns:xlrd2="http://schemas.microsoft.com/office/spreadsheetml/2017/richdata2" ref="A68:W76">
    <sortCondition descending="1" ref="D68:D76"/>
  </sortState>
  <pageMargins left="0.7" right="0.7" top="0.75" bottom="0.75" header="0.3" footer="0.3"/>
  <pageSetup orientation="portrait" horizontalDpi="4294967293" verticalDpi="0" r:id="rId1"/>
  <ignoredErrors>
    <ignoredError sqref="T78:W7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87A58-8B2B-4F24-9DEA-B1E15EC93029}">
  <dimension ref="A1:Q27"/>
  <sheetViews>
    <sheetView showGridLines="0" workbookViewId="0"/>
  </sheetViews>
  <sheetFormatPr defaultRowHeight="14.4" x14ac:dyDescent="0.3"/>
  <cols>
    <col min="1" max="1" width="17.109375" style="1" customWidth="1"/>
    <col min="2" max="4" width="4.77734375" style="1" customWidth="1"/>
    <col min="5" max="5" width="6.109375" style="1" customWidth="1"/>
    <col min="6" max="15" width="4.77734375" style="1" customWidth="1"/>
    <col min="16" max="16" width="7" style="1" customWidth="1"/>
    <col min="17" max="17" width="7.5546875" style="1" bestFit="1" customWidth="1"/>
    <col min="18" max="16384" width="8.88671875" style="1"/>
  </cols>
  <sheetData>
    <row r="1" spans="1:17" ht="23.4" x14ac:dyDescent="0.45">
      <c r="G1" s="2" t="s">
        <v>23</v>
      </c>
    </row>
    <row r="2" spans="1:17" ht="15.6" customHeight="1" x14ac:dyDescent="0.4">
      <c r="A2" s="3"/>
      <c r="G2" s="4" t="s">
        <v>56</v>
      </c>
    </row>
    <row r="3" spans="1:17" ht="15.6" customHeight="1" x14ac:dyDescent="0.4">
      <c r="A3" s="3"/>
      <c r="G3" s="4"/>
    </row>
    <row r="4" spans="1:17" ht="15.6" customHeight="1" x14ac:dyDescent="0.3">
      <c r="A4" s="5" t="s">
        <v>51</v>
      </c>
      <c r="B4" s="6" t="s">
        <v>34</v>
      </c>
      <c r="C4" s="6" t="s">
        <v>35</v>
      </c>
      <c r="D4" s="6" t="s">
        <v>36</v>
      </c>
      <c r="E4" s="7" t="s">
        <v>37</v>
      </c>
      <c r="F4" s="6" t="s">
        <v>38</v>
      </c>
      <c r="G4" s="6" t="s">
        <v>39</v>
      </c>
      <c r="H4" s="6" t="s">
        <v>40</v>
      </c>
      <c r="I4" s="6" t="s">
        <v>41</v>
      </c>
      <c r="J4" s="6" t="s">
        <v>42</v>
      </c>
      <c r="K4" s="6" t="s">
        <v>43</v>
      </c>
      <c r="L4" s="6" t="s">
        <v>44</v>
      </c>
      <c r="M4" s="6" t="s">
        <v>45</v>
      </c>
      <c r="N4" s="6" t="s">
        <v>46</v>
      </c>
      <c r="O4" s="6" t="s">
        <v>47</v>
      </c>
      <c r="P4" s="8" t="s">
        <v>48</v>
      </c>
      <c r="Q4" s="6" t="s">
        <v>49</v>
      </c>
    </row>
    <row r="5" spans="1:17" ht="15.6" customHeight="1" x14ac:dyDescent="0.3">
      <c r="A5" s="6">
        <v>2005</v>
      </c>
      <c r="B5" s="9">
        <v>6</v>
      </c>
      <c r="C5" s="9">
        <v>0</v>
      </c>
      <c r="D5" s="9">
        <v>0</v>
      </c>
      <c r="E5" s="10">
        <v>11</v>
      </c>
      <c r="F5" s="9">
        <v>3</v>
      </c>
      <c r="G5" s="9">
        <v>8</v>
      </c>
      <c r="H5" s="9">
        <v>0</v>
      </c>
      <c r="I5" s="9">
        <v>9</v>
      </c>
      <c r="J5" s="9">
        <v>11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11">
        <f>F5*9/E5</f>
        <v>2.4545454545454546</v>
      </c>
      <c r="Q5" s="11">
        <f>(G5+J5)/E5</f>
        <v>1.7272727272727273</v>
      </c>
    </row>
    <row r="6" spans="1:17" ht="15.6" customHeight="1" x14ac:dyDescent="0.3">
      <c r="A6" s="6">
        <v>2006</v>
      </c>
      <c r="B6" s="9">
        <v>3</v>
      </c>
      <c r="C6" s="9">
        <v>0</v>
      </c>
      <c r="D6" s="9">
        <v>0</v>
      </c>
      <c r="E6" s="10">
        <v>11</v>
      </c>
      <c r="F6" s="9">
        <v>2</v>
      </c>
      <c r="G6" s="9">
        <v>5</v>
      </c>
      <c r="H6" s="9">
        <v>0</v>
      </c>
      <c r="I6" s="9">
        <v>10</v>
      </c>
      <c r="J6" s="9">
        <v>11</v>
      </c>
      <c r="K6" s="9">
        <v>0</v>
      </c>
      <c r="L6" s="9">
        <v>0</v>
      </c>
      <c r="M6" s="9">
        <v>1</v>
      </c>
      <c r="N6" s="9">
        <v>0</v>
      </c>
      <c r="O6" s="9">
        <v>0</v>
      </c>
      <c r="P6" s="11">
        <f>F6*9/E6</f>
        <v>1.6363636363636365</v>
      </c>
      <c r="Q6" s="11">
        <f>(G6+J6)/E6</f>
        <v>1.4545454545454546</v>
      </c>
    </row>
    <row r="7" spans="1:17" ht="15.6" customHeight="1" x14ac:dyDescent="0.3">
      <c r="A7" s="6">
        <v>2007</v>
      </c>
      <c r="B7" s="9">
        <v>2</v>
      </c>
      <c r="C7" s="9">
        <v>0</v>
      </c>
      <c r="D7" s="9">
        <v>0</v>
      </c>
      <c r="E7" s="10">
        <v>4</v>
      </c>
      <c r="F7" s="9">
        <v>5</v>
      </c>
      <c r="G7" s="9">
        <v>7</v>
      </c>
      <c r="H7" s="9">
        <v>0</v>
      </c>
      <c r="I7" s="9">
        <v>5</v>
      </c>
      <c r="J7" s="9">
        <v>4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11">
        <f>F7*9/E7</f>
        <v>11.25</v>
      </c>
      <c r="Q7" s="11">
        <f>(G7+J7)/E7</f>
        <v>2.75</v>
      </c>
    </row>
    <row r="8" spans="1:17" ht="15.6" customHeight="1" x14ac:dyDescent="0.3">
      <c r="A8" s="6" t="s">
        <v>24</v>
      </c>
      <c r="B8" s="6">
        <f t="shared" ref="B8:O8" si="0">SUM(B5:B7)</f>
        <v>11</v>
      </c>
      <c r="C8" s="6">
        <f t="shared" si="0"/>
        <v>0</v>
      </c>
      <c r="D8" s="6">
        <f t="shared" si="0"/>
        <v>0</v>
      </c>
      <c r="E8" s="12">
        <f t="shared" si="0"/>
        <v>26</v>
      </c>
      <c r="F8" s="6">
        <f t="shared" si="0"/>
        <v>10</v>
      </c>
      <c r="G8" s="6">
        <f t="shared" si="0"/>
        <v>20</v>
      </c>
      <c r="H8" s="6">
        <f t="shared" si="0"/>
        <v>0</v>
      </c>
      <c r="I8" s="6">
        <f t="shared" si="0"/>
        <v>24</v>
      </c>
      <c r="J8" s="6">
        <f t="shared" si="0"/>
        <v>26</v>
      </c>
      <c r="K8" s="6">
        <f t="shared" si="0"/>
        <v>0</v>
      </c>
      <c r="L8" s="6">
        <f t="shared" si="0"/>
        <v>0</v>
      </c>
      <c r="M8" s="6">
        <f t="shared" si="0"/>
        <v>1</v>
      </c>
      <c r="N8" s="6">
        <f t="shared" si="0"/>
        <v>0</v>
      </c>
      <c r="O8" s="6">
        <f t="shared" si="0"/>
        <v>0</v>
      </c>
      <c r="P8" s="8">
        <f>F8*9/E8</f>
        <v>3.4615384615384617</v>
      </c>
      <c r="Q8" s="8">
        <f>(G8+J8)/E8</f>
        <v>1.7692307692307692</v>
      </c>
    </row>
    <row r="9" spans="1:17" ht="15.6" customHeight="1" x14ac:dyDescent="0.3">
      <c r="A9" s="6"/>
      <c r="B9" s="6"/>
      <c r="C9" s="6"/>
      <c r="D9" s="6"/>
      <c r="E9" s="12"/>
      <c r="F9" s="6"/>
      <c r="G9" s="6"/>
      <c r="H9" s="6"/>
      <c r="I9" s="6"/>
      <c r="J9" s="6"/>
      <c r="K9" s="6"/>
      <c r="L9" s="6"/>
      <c r="M9" s="6"/>
      <c r="N9" s="6"/>
      <c r="O9" s="6"/>
      <c r="P9" s="8"/>
      <c r="Q9" s="8"/>
    </row>
    <row r="10" spans="1:17" ht="15.6" x14ac:dyDescent="0.3">
      <c r="A10" s="5" t="s">
        <v>33</v>
      </c>
      <c r="B10" s="6" t="s">
        <v>34</v>
      </c>
      <c r="C10" s="6" t="s">
        <v>35</v>
      </c>
      <c r="D10" s="6" t="s">
        <v>36</v>
      </c>
      <c r="E10" s="7" t="s">
        <v>37</v>
      </c>
      <c r="F10" s="6" t="s">
        <v>38</v>
      </c>
      <c r="G10" s="6" t="s">
        <v>39</v>
      </c>
      <c r="H10" s="6" t="s">
        <v>40</v>
      </c>
      <c r="I10" s="6" t="s">
        <v>41</v>
      </c>
      <c r="J10" s="6" t="s">
        <v>42</v>
      </c>
      <c r="K10" s="6" t="s">
        <v>43</v>
      </c>
      <c r="L10" s="6" t="s">
        <v>44</v>
      </c>
      <c r="M10" s="6" t="s">
        <v>45</v>
      </c>
      <c r="N10" s="6" t="s">
        <v>46</v>
      </c>
      <c r="O10" s="6" t="s">
        <v>47</v>
      </c>
      <c r="P10" s="8" t="s">
        <v>48</v>
      </c>
      <c r="Q10" s="6" t="s">
        <v>49</v>
      </c>
    </row>
    <row r="11" spans="1:17" x14ac:dyDescent="0.3">
      <c r="A11" s="6">
        <v>2005</v>
      </c>
      <c r="B11" s="9">
        <v>11</v>
      </c>
      <c r="C11" s="9">
        <v>0</v>
      </c>
      <c r="D11" s="9">
        <v>0</v>
      </c>
      <c r="E11" s="13">
        <v>53.33</v>
      </c>
      <c r="F11" s="9">
        <v>21</v>
      </c>
      <c r="G11" s="9">
        <v>42</v>
      </c>
      <c r="H11" s="9">
        <v>0</v>
      </c>
      <c r="I11" s="9">
        <v>25</v>
      </c>
      <c r="J11" s="9">
        <v>32</v>
      </c>
      <c r="K11" s="9">
        <v>0</v>
      </c>
      <c r="L11" s="9">
        <v>0</v>
      </c>
      <c r="M11" s="9">
        <v>2</v>
      </c>
      <c r="N11" s="9">
        <v>2</v>
      </c>
      <c r="O11" s="9">
        <v>1</v>
      </c>
      <c r="P11" s="11">
        <f>F11*9/E11</f>
        <v>3.5439714982186388</v>
      </c>
      <c r="Q11" s="11">
        <f>(G11+J11)/E11</f>
        <v>1.3875867241702606</v>
      </c>
    </row>
    <row r="12" spans="1:17" x14ac:dyDescent="0.3">
      <c r="A12" s="6">
        <v>2006</v>
      </c>
      <c r="B12" s="9">
        <v>16</v>
      </c>
      <c r="C12" s="9">
        <v>0</v>
      </c>
      <c r="D12" s="9">
        <v>0</v>
      </c>
      <c r="E12" s="10">
        <v>66</v>
      </c>
      <c r="F12" s="9">
        <v>36</v>
      </c>
      <c r="G12" s="9">
        <v>78</v>
      </c>
      <c r="H12" s="9">
        <v>0</v>
      </c>
      <c r="I12" s="9">
        <v>26</v>
      </c>
      <c r="J12" s="9">
        <v>24</v>
      </c>
      <c r="K12" s="9">
        <v>0</v>
      </c>
      <c r="L12" s="9">
        <v>0</v>
      </c>
      <c r="M12" s="9">
        <v>2</v>
      </c>
      <c r="N12" s="9">
        <v>4</v>
      </c>
      <c r="O12" s="10">
        <v>0</v>
      </c>
      <c r="P12" s="11">
        <f>F12*9/E12</f>
        <v>4.9090909090909092</v>
      </c>
      <c r="Q12" s="11">
        <f>(G12+J12)/E12</f>
        <v>1.5454545454545454</v>
      </c>
    </row>
    <row r="13" spans="1:17" x14ac:dyDescent="0.3">
      <c r="A13" s="6">
        <v>2007</v>
      </c>
      <c r="B13" s="9">
        <v>19</v>
      </c>
      <c r="C13" s="9">
        <v>12</v>
      </c>
      <c r="D13" s="9">
        <v>1</v>
      </c>
      <c r="E13" s="10">
        <v>81</v>
      </c>
      <c r="F13" s="9">
        <v>59</v>
      </c>
      <c r="G13" s="9">
        <v>108</v>
      </c>
      <c r="H13" s="9">
        <v>7</v>
      </c>
      <c r="I13" s="9">
        <v>45</v>
      </c>
      <c r="J13" s="9">
        <v>31</v>
      </c>
      <c r="K13" s="9">
        <v>9</v>
      </c>
      <c r="L13" s="9">
        <v>1</v>
      </c>
      <c r="M13" s="9">
        <v>0</v>
      </c>
      <c r="N13" s="9">
        <v>8</v>
      </c>
      <c r="O13" s="10">
        <v>0</v>
      </c>
      <c r="P13" s="11">
        <f>F13*9/E13</f>
        <v>6.5555555555555554</v>
      </c>
      <c r="Q13" s="11">
        <f>(G13+J13)/E13</f>
        <v>1.7160493827160495</v>
      </c>
    </row>
    <row r="14" spans="1:17" x14ac:dyDescent="0.3">
      <c r="A14" s="14" t="s">
        <v>24</v>
      </c>
      <c r="B14" s="14">
        <f>SUM(B11:B13)</f>
        <v>46</v>
      </c>
      <c r="C14" s="14">
        <f t="shared" ref="C14:O14" si="1">SUM(C11:C13)</f>
        <v>12</v>
      </c>
      <c r="D14" s="14">
        <f t="shared" si="1"/>
        <v>1</v>
      </c>
      <c r="E14" s="14">
        <f t="shared" si="1"/>
        <v>200.32999999999998</v>
      </c>
      <c r="F14" s="14">
        <f t="shared" si="1"/>
        <v>116</v>
      </c>
      <c r="G14" s="14">
        <f t="shared" si="1"/>
        <v>228</v>
      </c>
      <c r="H14" s="14">
        <f t="shared" si="1"/>
        <v>7</v>
      </c>
      <c r="I14" s="14">
        <f t="shared" si="1"/>
        <v>96</v>
      </c>
      <c r="J14" s="14">
        <f t="shared" si="1"/>
        <v>87</v>
      </c>
      <c r="K14" s="14">
        <f t="shared" si="1"/>
        <v>9</v>
      </c>
      <c r="L14" s="14">
        <f t="shared" si="1"/>
        <v>1</v>
      </c>
      <c r="M14" s="14">
        <f t="shared" si="1"/>
        <v>4</v>
      </c>
      <c r="N14" s="14">
        <f t="shared" si="1"/>
        <v>14</v>
      </c>
      <c r="O14" s="14">
        <f t="shared" si="1"/>
        <v>1</v>
      </c>
      <c r="P14" s="8">
        <f>F14*9/E14</f>
        <v>5.2114011880397353</v>
      </c>
      <c r="Q14" s="8">
        <f>(G14+J14)/E14</f>
        <v>1.5724055308740579</v>
      </c>
    </row>
    <row r="15" spans="1:17" x14ac:dyDescent="0.3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8"/>
      <c r="Q15" s="8"/>
    </row>
    <row r="17" spans="1:17" ht="15.6" x14ac:dyDescent="0.3">
      <c r="A17" s="5" t="s">
        <v>50</v>
      </c>
      <c r="B17" s="6" t="s">
        <v>34</v>
      </c>
      <c r="C17" s="6" t="s">
        <v>35</v>
      </c>
      <c r="D17" s="6" t="s">
        <v>36</v>
      </c>
      <c r="E17" s="7" t="s">
        <v>37</v>
      </c>
      <c r="F17" s="6" t="s">
        <v>38</v>
      </c>
      <c r="G17" s="6" t="s">
        <v>39</v>
      </c>
      <c r="H17" s="6" t="s">
        <v>40</v>
      </c>
      <c r="I17" s="6" t="s">
        <v>41</v>
      </c>
      <c r="J17" s="6" t="s">
        <v>42</v>
      </c>
      <c r="K17" s="6" t="s">
        <v>43</v>
      </c>
      <c r="L17" s="6" t="s">
        <v>44</v>
      </c>
      <c r="M17" s="6" t="s">
        <v>45</v>
      </c>
      <c r="N17" s="6" t="s">
        <v>46</v>
      </c>
      <c r="O17" s="6" t="s">
        <v>47</v>
      </c>
      <c r="P17" s="8" t="s">
        <v>48</v>
      </c>
      <c r="Q17" s="6" t="s">
        <v>49</v>
      </c>
    </row>
    <row r="18" spans="1:17" x14ac:dyDescent="0.3">
      <c r="A18" s="6">
        <v>2005</v>
      </c>
      <c r="B18" s="9">
        <v>15</v>
      </c>
      <c r="C18" s="9">
        <v>0</v>
      </c>
      <c r="D18" s="9">
        <v>0</v>
      </c>
      <c r="E18" s="10">
        <v>66</v>
      </c>
      <c r="F18" s="9">
        <v>30</v>
      </c>
      <c r="G18" s="9">
        <v>68</v>
      </c>
      <c r="H18" s="9">
        <v>0</v>
      </c>
      <c r="I18" s="9">
        <v>36</v>
      </c>
      <c r="J18" s="9">
        <v>20</v>
      </c>
      <c r="K18" s="9">
        <v>0</v>
      </c>
      <c r="L18" s="9">
        <v>0</v>
      </c>
      <c r="M18" s="9">
        <v>2</v>
      </c>
      <c r="N18" s="9">
        <v>7</v>
      </c>
      <c r="O18" s="9">
        <v>0</v>
      </c>
      <c r="P18" s="11">
        <f t="shared" ref="P18:P20" si="2">F18*9/E18</f>
        <v>4.0909090909090908</v>
      </c>
      <c r="Q18" s="11">
        <f t="shared" ref="Q18:Q20" si="3">(G18+J18)/E18</f>
        <v>1.3333333333333333</v>
      </c>
    </row>
    <row r="19" spans="1:17" x14ac:dyDescent="0.3">
      <c r="A19" s="6">
        <v>2006</v>
      </c>
      <c r="B19" s="9">
        <v>12</v>
      </c>
      <c r="C19" s="9">
        <v>0</v>
      </c>
      <c r="D19" s="9">
        <v>0</v>
      </c>
      <c r="E19" s="10">
        <v>64</v>
      </c>
      <c r="F19" s="9">
        <v>50</v>
      </c>
      <c r="G19" s="9">
        <v>93</v>
      </c>
      <c r="H19" s="9">
        <v>0</v>
      </c>
      <c r="I19" s="9">
        <v>32</v>
      </c>
      <c r="J19" s="9">
        <v>14</v>
      </c>
      <c r="K19" s="9">
        <v>0</v>
      </c>
      <c r="L19" s="9">
        <v>0</v>
      </c>
      <c r="M19" s="9">
        <v>1</v>
      </c>
      <c r="N19" s="9">
        <v>8</v>
      </c>
      <c r="O19" s="9">
        <v>0</v>
      </c>
      <c r="P19" s="11">
        <f t="shared" si="2"/>
        <v>7.03125</v>
      </c>
      <c r="Q19" s="11">
        <f t="shared" si="3"/>
        <v>1.671875</v>
      </c>
    </row>
    <row r="20" spans="1:17" x14ac:dyDescent="0.3">
      <c r="A20" s="6">
        <v>2007</v>
      </c>
      <c r="B20" s="9">
        <v>15</v>
      </c>
      <c r="C20" s="9">
        <v>9</v>
      </c>
      <c r="D20" s="9">
        <v>0</v>
      </c>
      <c r="E20" s="10">
        <v>59</v>
      </c>
      <c r="F20" s="9">
        <v>55</v>
      </c>
      <c r="G20" s="9">
        <v>78</v>
      </c>
      <c r="H20" s="9">
        <v>5</v>
      </c>
      <c r="I20" s="9">
        <v>27</v>
      </c>
      <c r="J20" s="9">
        <v>15</v>
      </c>
      <c r="K20" s="9">
        <v>3</v>
      </c>
      <c r="L20" s="9">
        <v>0</v>
      </c>
      <c r="M20" s="9">
        <v>2</v>
      </c>
      <c r="N20" s="9">
        <v>5</v>
      </c>
      <c r="O20" s="9">
        <v>0</v>
      </c>
      <c r="P20" s="11">
        <f t="shared" si="2"/>
        <v>8.3898305084745761</v>
      </c>
      <c r="Q20" s="11">
        <f t="shared" si="3"/>
        <v>1.576271186440678</v>
      </c>
    </row>
    <row r="21" spans="1:17" x14ac:dyDescent="0.3">
      <c r="A21" s="6" t="s">
        <v>24</v>
      </c>
      <c r="B21" s="6">
        <f>SUM(B18:B20)</f>
        <v>42</v>
      </c>
      <c r="C21" s="6">
        <f t="shared" ref="C21:O21" si="4">SUM(C18:C20)</f>
        <v>9</v>
      </c>
      <c r="D21" s="6">
        <f t="shared" si="4"/>
        <v>0</v>
      </c>
      <c r="E21" s="6">
        <f t="shared" si="4"/>
        <v>189</v>
      </c>
      <c r="F21" s="6">
        <f t="shared" si="4"/>
        <v>135</v>
      </c>
      <c r="G21" s="6">
        <f t="shared" si="4"/>
        <v>239</v>
      </c>
      <c r="H21" s="6">
        <f t="shared" si="4"/>
        <v>5</v>
      </c>
      <c r="I21" s="6">
        <f t="shared" si="4"/>
        <v>95</v>
      </c>
      <c r="J21" s="6">
        <f t="shared" si="4"/>
        <v>49</v>
      </c>
      <c r="K21" s="6">
        <f t="shared" si="4"/>
        <v>3</v>
      </c>
      <c r="L21" s="6">
        <f t="shared" si="4"/>
        <v>0</v>
      </c>
      <c r="M21" s="6">
        <f t="shared" si="4"/>
        <v>5</v>
      </c>
      <c r="N21" s="6">
        <f t="shared" si="4"/>
        <v>20</v>
      </c>
      <c r="O21" s="6">
        <f t="shared" si="4"/>
        <v>0</v>
      </c>
      <c r="P21" s="8">
        <f t="shared" ref="P21" si="5">F21*9/E21</f>
        <v>6.4285714285714288</v>
      </c>
      <c r="Q21" s="8">
        <f t="shared" ref="Q21" si="6">(G21+J21)/E21</f>
        <v>1.5238095238095237</v>
      </c>
    </row>
    <row r="22" spans="1:17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8"/>
      <c r="Q22" s="8"/>
    </row>
    <row r="24" spans="1:17" ht="18" x14ac:dyDescent="0.35">
      <c r="A24" s="15" t="s">
        <v>52</v>
      </c>
      <c r="B24" s="6" t="s">
        <v>34</v>
      </c>
      <c r="C24" s="6" t="s">
        <v>35</v>
      </c>
      <c r="D24" s="6" t="s">
        <v>36</v>
      </c>
      <c r="E24" s="7" t="s">
        <v>37</v>
      </c>
      <c r="F24" s="6" t="s">
        <v>38</v>
      </c>
      <c r="G24" s="6" t="s">
        <v>39</v>
      </c>
      <c r="H24" s="6" t="s">
        <v>40</v>
      </c>
      <c r="I24" s="6" t="s">
        <v>41</v>
      </c>
      <c r="J24" s="6" t="s">
        <v>42</v>
      </c>
      <c r="K24" s="6" t="s">
        <v>43</v>
      </c>
      <c r="L24" s="6" t="s">
        <v>44</v>
      </c>
      <c r="M24" s="6" t="s">
        <v>45</v>
      </c>
      <c r="N24" s="6" t="s">
        <v>46</v>
      </c>
      <c r="O24" s="6" t="s">
        <v>47</v>
      </c>
      <c r="P24" s="8" t="s">
        <v>48</v>
      </c>
      <c r="Q24" s="6" t="s">
        <v>49</v>
      </c>
    </row>
    <row r="25" spans="1:17" ht="15.6" x14ac:dyDescent="0.3">
      <c r="A25" s="5" t="s">
        <v>51</v>
      </c>
      <c r="B25" s="9">
        <v>11</v>
      </c>
      <c r="C25" s="9">
        <v>0</v>
      </c>
      <c r="D25" s="9">
        <v>0</v>
      </c>
      <c r="E25" s="10">
        <v>26</v>
      </c>
      <c r="F25" s="16">
        <v>10</v>
      </c>
      <c r="G25" s="16">
        <v>20</v>
      </c>
      <c r="H25" s="16">
        <v>0</v>
      </c>
      <c r="I25" s="9">
        <v>24</v>
      </c>
      <c r="J25" s="16">
        <v>26</v>
      </c>
      <c r="K25" s="16">
        <v>0</v>
      </c>
      <c r="L25" s="16">
        <v>0</v>
      </c>
      <c r="M25" s="9">
        <v>1</v>
      </c>
      <c r="N25" s="16">
        <v>0</v>
      </c>
      <c r="O25" s="9">
        <v>0</v>
      </c>
      <c r="P25" s="17">
        <v>3.4615384615384617</v>
      </c>
      <c r="Q25" s="11">
        <v>1.7692307692307692</v>
      </c>
    </row>
    <row r="26" spans="1:17" ht="15.6" x14ac:dyDescent="0.3">
      <c r="A26" s="5" t="s">
        <v>33</v>
      </c>
      <c r="B26" s="16">
        <v>46</v>
      </c>
      <c r="C26" s="16">
        <v>12</v>
      </c>
      <c r="D26" s="16">
        <v>1</v>
      </c>
      <c r="E26" s="16">
        <v>200.32999999999998</v>
      </c>
      <c r="F26" s="9">
        <v>116</v>
      </c>
      <c r="G26" s="9">
        <v>228</v>
      </c>
      <c r="H26" s="18">
        <v>7</v>
      </c>
      <c r="I26" s="16">
        <v>96</v>
      </c>
      <c r="J26" s="18">
        <v>87</v>
      </c>
      <c r="K26" s="18">
        <v>9</v>
      </c>
      <c r="L26" s="18">
        <v>1</v>
      </c>
      <c r="M26" s="18">
        <v>4</v>
      </c>
      <c r="N26" s="18">
        <v>14</v>
      </c>
      <c r="O26" s="16">
        <v>1</v>
      </c>
      <c r="P26" s="11">
        <v>5.2114011880397353</v>
      </c>
      <c r="Q26" s="11">
        <v>1.5724055308740579</v>
      </c>
    </row>
    <row r="27" spans="1:17" ht="15.6" x14ac:dyDescent="0.3">
      <c r="A27" s="5" t="s">
        <v>50</v>
      </c>
      <c r="B27" s="9">
        <v>42</v>
      </c>
      <c r="C27" s="9">
        <v>9</v>
      </c>
      <c r="D27" s="9">
        <v>0</v>
      </c>
      <c r="E27" s="9">
        <v>189</v>
      </c>
      <c r="F27" s="9">
        <v>135</v>
      </c>
      <c r="G27" s="9">
        <v>239</v>
      </c>
      <c r="H27" s="9">
        <v>5</v>
      </c>
      <c r="I27" s="9">
        <v>95</v>
      </c>
      <c r="J27" s="9">
        <v>49</v>
      </c>
      <c r="K27" s="9">
        <v>3</v>
      </c>
      <c r="L27" s="16">
        <v>0</v>
      </c>
      <c r="M27" s="16">
        <v>5</v>
      </c>
      <c r="N27" s="9">
        <v>20</v>
      </c>
      <c r="O27" s="9">
        <v>0</v>
      </c>
      <c r="P27" s="11">
        <v>6.4285714285714288</v>
      </c>
      <c r="Q27" s="17">
        <v>1.5238095238095237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Batting</vt:lpstr>
      <vt:lpstr>Pitching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Burke</dc:creator>
  <cp:lastModifiedBy>Steve Burke</cp:lastModifiedBy>
  <dcterms:created xsi:type="dcterms:W3CDTF">2019-01-19T05:11:56Z</dcterms:created>
  <dcterms:modified xsi:type="dcterms:W3CDTF">2020-10-03T17:50:55Z</dcterms:modified>
</cp:coreProperties>
</file>