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sem\Documents\Misc\Baseball\Kids Baseball\Mike's Baseball\Website\2019\"/>
    </mc:Choice>
  </mc:AlternateContent>
  <xr:revisionPtr revIDLastSave="0" documentId="13_ncr:1_{6E05C364-2379-47F3-B0F5-BF0DF0973D33}" xr6:coauthVersionLast="47" xr6:coauthVersionMax="47" xr10:uidLastSave="{00000000-0000-0000-0000-000000000000}"/>
  <bookViews>
    <workbookView xWindow="-108" yWindow="-108" windowWidth="23256" windowHeight="12576" xr2:uid="{69AE306A-FD7B-4E2B-9B1D-3E7BABDF399C}"/>
  </bookViews>
  <sheets>
    <sheet name="Batting" sheetId="1" r:id="rId1"/>
    <sheet name="Pitching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75" i="1" l="1"/>
  <c r="U75" i="1"/>
  <c r="T75" i="1"/>
  <c r="V75" i="1" s="1"/>
  <c r="W74" i="1"/>
  <c r="U74" i="1"/>
  <c r="T74" i="1"/>
  <c r="V74" i="1" s="1"/>
  <c r="W73" i="1"/>
  <c r="U73" i="1"/>
  <c r="T73" i="1"/>
  <c r="V73" i="1" s="1"/>
  <c r="W72" i="1"/>
  <c r="U72" i="1"/>
  <c r="T72" i="1"/>
  <c r="V72" i="1" s="1"/>
  <c r="F72" i="1"/>
  <c r="W71" i="1"/>
  <c r="U71" i="1"/>
  <c r="T71" i="1"/>
  <c r="V71" i="1" s="1"/>
  <c r="F71" i="1"/>
  <c r="O68" i="2" l="1"/>
  <c r="N68" i="2"/>
  <c r="M68" i="2"/>
  <c r="L68" i="2"/>
  <c r="K68" i="2"/>
  <c r="J68" i="2"/>
  <c r="I68" i="2"/>
  <c r="H68" i="2"/>
  <c r="G68" i="2"/>
  <c r="F68" i="2"/>
  <c r="P68" i="2" s="1"/>
  <c r="E68" i="2"/>
  <c r="Q68" i="2" s="1"/>
  <c r="D68" i="2"/>
  <c r="C68" i="2"/>
  <c r="B68" i="2"/>
  <c r="Q67" i="2"/>
  <c r="P67" i="2"/>
  <c r="Q66" i="2"/>
  <c r="P66" i="2"/>
  <c r="P65" i="2"/>
  <c r="Q64" i="2"/>
  <c r="P64" i="2"/>
  <c r="Q63" i="2"/>
  <c r="P63" i="2"/>
  <c r="O59" i="2"/>
  <c r="N59" i="2"/>
  <c r="M59" i="2"/>
  <c r="L59" i="2"/>
  <c r="K59" i="2"/>
  <c r="J59" i="2"/>
  <c r="H59" i="2"/>
  <c r="D59" i="2"/>
  <c r="C59" i="2"/>
  <c r="I59" i="2"/>
  <c r="F59" i="2"/>
  <c r="E59" i="2"/>
  <c r="B59" i="2"/>
  <c r="Q58" i="2"/>
  <c r="P58" i="2"/>
  <c r="Q57" i="2"/>
  <c r="P57" i="2"/>
  <c r="Q56" i="2"/>
  <c r="P56" i="2"/>
  <c r="Q55" i="2"/>
  <c r="P55" i="2"/>
  <c r="Q54" i="2"/>
  <c r="P54" i="2"/>
  <c r="Q53" i="2"/>
  <c r="P53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Q48" i="2"/>
  <c r="P48" i="2"/>
  <c r="Q47" i="2"/>
  <c r="P47" i="2"/>
  <c r="Q46" i="2"/>
  <c r="P46" i="2"/>
  <c r="P45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Q40" i="2"/>
  <c r="P40" i="2"/>
  <c r="Q39" i="2"/>
  <c r="P39" i="2"/>
  <c r="Q38" i="2"/>
  <c r="P38" i="2"/>
  <c r="O34" i="2"/>
  <c r="N34" i="2"/>
  <c r="M34" i="2"/>
  <c r="L34" i="2"/>
  <c r="H34" i="2"/>
  <c r="E34" i="2"/>
  <c r="D34" i="2"/>
  <c r="K34" i="2"/>
  <c r="J34" i="2"/>
  <c r="I34" i="2"/>
  <c r="G34" i="2"/>
  <c r="C34" i="2"/>
  <c r="B34" i="2"/>
  <c r="Q33" i="2"/>
  <c r="P33" i="2"/>
  <c r="Q32" i="2"/>
  <c r="P32" i="2"/>
  <c r="Q31" i="2"/>
  <c r="P31" i="2"/>
  <c r="Q30" i="2"/>
  <c r="P30" i="2"/>
  <c r="Q29" i="2"/>
  <c r="P29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Q23" i="2"/>
  <c r="P23" i="2"/>
  <c r="Q22" i="2"/>
  <c r="P22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Q17" i="2"/>
  <c r="P17" i="2"/>
  <c r="Q16" i="2"/>
  <c r="P16" i="2"/>
  <c r="Q15" i="2"/>
  <c r="P15" i="2"/>
  <c r="Q14" i="2"/>
  <c r="P14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B10" i="2"/>
  <c r="Q9" i="2"/>
  <c r="P9" i="2"/>
  <c r="Q8" i="2"/>
  <c r="P8" i="2"/>
  <c r="Q7" i="2"/>
  <c r="P7" i="2"/>
  <c r="Q6" i="2"/>
  <c r="P6" i="2"/>
  <c r="Q5" i="2"/>
  <c r="P5" i="2"/>
  <c r="P59" i="2" l="1"/>
  <c r="G59" i="2"/>
  <c r="Q59" i="2" s="1"/>
  <c r="P41" i="2"/>
  <c r="P49" i="2"/>
  <c r="Q49" i="2"/>
  <c r="Q41" i="2"/>
  <c r="F34" i="2"/>
  <c r="P34" i="2" s="1"/>
  <c r="Q25" i="2"/>
  <c r="Q34" i="2"/>
  <c r="P25" i="2"/>
  <c r="Q10" i="2"/>
  <c r="P10" i="2"/>
  <c r="P18" i="2"/>
  <c r="Q18" i="2"/>
  <c r="C137" i="1"/>
  <c r="D137" i="1"/>
  <c r="E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B137" i="1"/>
  <c r="W136" i="1"/>
  <c r="U136" i="1"/>
  <c r="T136" i="1"/>
  <c r="F136" i="1"/>
  <c r="W135" i="1"/>
  <c r="U135" i="1"/>
  <c r="T135" i="1"/>
  <c r="W134" i="1"/>
  <c r="U134" i="1"/>
  <c r="T134" i="1"/>
  <c r="F134" i="1"/>
  <c r="W133" i="1"/>
  <c r="U133" i="1"/>
  <c r="T133" i="1"/>
  <c r="F133" i="1"/>
  <c r="W132" i="1"/>
  <c r="U132" i="1"/>
  <c r="T132" i="1"/>
  <c r="F132" i="1"/>
  <c r="C128" i="1"/>
  <c r="D128" i="1"/>
  <c r="E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B128" i="1"/>
  <c r="W127" i="1"/>
  <c r="U127" i="1"/>
  <c r="T127" i="1"/>
  <c r="F127" i="1"/>
  <c r="W126" i="1"/>
  <c r="U126" i="1"/>
  <c r="T126" i="1"/>
  <c r="W125" i="1"/>
  <c r="U125" i="1"/>
  <c r="T125" i="1"/>
  <c r="F125" i="1"/>
  <c r="W124" i="1"/>
  <c r="U124" i="1"/>
  <c r="T124" i="1"/>
  <c r="F124" i="1"/>
  <c r="W123" i="1"/>
  <c r="U123" i="1"/>
  <c r="T123" i="1"/>
  <c r="F123" i="1"/>
  <c r="C119" i="1"/>
  <c r="D119" i="1"/>
  <c r="E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B119" i="1"/>
  <c r="W118" i="1"/>
  <c r="U118" i="1"/>
  <c r="T118" i="1"/>
  <c r="F118" i="1"/>
  <c r="W117" i="1"/>
  <c r="U117" i="1"/>
  <c r="T117" i="1"/>
  <c r="F117" i="1"/>
  <c r="W116" i="1"/>
  <c r="U116" i="1"/>
  <c r="T116" i="1"/>
  <c r="F116" i="1"/>
  <c r="W115" i="1"/>
  <c r="U115" i="1"/>
  <c r="T115" i="1"/>
  <c r="F115" i="1"/>
  <c r="C111" i="1"/>
  <c r="D111" i="1"/>
  <c r="E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B111" i="1"/>
  <c r="F97" i="1"/>
  <c r="T97" i="1"/>
  <c r="U97" i="1"/>
  <c r="W97" i="1"/>
  <c r="F98" i="1"/>
  <c r="T98" i="1"/>
  <c r="U98" i="1"/>
  <c r="W98" i="1"/>
  <c r="F99" i="1"/>
  <c r="T99" i="1"/>
  <c r="U99" i="1"/>
  <c r="W99" i="1"/>
  <c r="W110" i="1"/>
  <c r="U110" i="1"/>
  <c r="T110" i="1"/>
  <c r="F110" i="1"/>
  <c r="W109" i="1"/>
  <c r="U109" i="1"/>
  <c r="T109" i="1"/>
  <c r="F109" i="1"/>
  <c r="W108" i="1"/>
  <c r="U108" i="1"/>
  <c r="T108" i="1"/>
  <c r="F108" i="1"/>
  <c r="W107" i="1"/>
  <c r="U107" i="1"/>
  <c r="T107" i="1"/>
  <c r="F107" i="1"/>
  <c r="F111" i="1" s="1"/>
  <c r="C103" i="1"/>
  <c r="D103" i="1"/>
  <c r="E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B103" i="1"/>
  <c r="W102" i="1"/>
  <c r="U102" i="1"/>
  <c r="T102" i="1"/>
  <c r="F102" i="1"/>
  <c r="W101" i="1"/>
  <c r="U101" i="1"/>
  <c r="T101" i="1"/>
  <c r="W100" i="1"/>
  <c r="U100" i="1"/>
  <c r="T100" i="1"/>
  <c r="F100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E93" i="1"/>
  <c r="D93" i="1"/>
  <c r="C93" i="1"/>
  <c r="B93" i="1"/>
  <c r="W92" i="1"/>
  <c r="U92" i="1"/>
  <c r="T92" i="1"/>
  <c r="W91" i="1"/>
  <c r="U91" i="1"/>
  <c r="T91" i="1"/>
  <c r="F91" i="1"/>
  <c r="W90" i="1"/>
  <c r="U90" i="1"/>
  <c r="T90" i="1"/>
  <c r="F90" i="1"/>
  <c r="W89" i="1"/>
  <c r="U89" i="1"/>
  <c r="T89" i="1"/>
  <c r="F89" i="1"/>
  <c r="V89" i="1" l="1"/>
  <c r="V90" i="1"/>
  <c r="V91" i="1"/>
  <c r="V100" i="1"/>
  <c r="V108" i="1"/>
  <c r="V109" i="1"/>
  <c r="V110" i="1"/>
  <c r="F119" i="1"/>
  <c r="V133" i="1"/>
  <c r="V134" i="1"/>
  <c r="V136" i="1"/>
  <c r="V92" i="1"/>
  <c r="V101" i="1"/>
  <c r="V102" i="1"/>
  <c r="V99" i="1"/>
  <c r="V116" i="1"/>
  <c r="V117" i="1"/>
  <c r="V118" i="1"/>
  <c r="F128" i="1"/>
  <c r="V126" i="1"/>
  <c r="V127" i="1"/>
  <c r="U128" i="1"/>
  <c r="F137" i="1"/>
  <c r="U119" i="1"/>
  <c r="W128" i="1"/>
  <c r="V132" i="1"/>
  <c r="T111" i="1"/>
  <c r="W93" i="1"/>
  <c r="V98" i="1"/>
  <c r="V97" i="1"/>
  <c r="V123" i="1"/>
  <c r="T128" i="1"/>
  <c r="V135" i="1"/>
  <c r="W137" i="1"/>
  <c r="F103" i="1"/>
  <c r="T137" i="1"/>
  <c r="U137" i="1"/>
  <c r="W103" i="1"/>
  <c r="V107" i="1"/>
  <c r="W119" i="1"/>
  <c r="T103" i="1"/>
  <c r="V124" i="1"/>
  <c r="V125" i="1"/>
  <c r="W111" i="1"/>
  <c r="V115" i="1"/>
  <c r="T119" i="1"/>
  <c r="U111" i="1"/>
  <c r="V111" i="1" s="1"/>
  <c r="U103" i="1"/>
  <c r="U93" i="1"/>
  <c r="F93" i="1"/>
  <c r="T93" i="1"/>
  <c r="C85" i="1"/>
  <c r="D85" i="1"/>
  <c r="E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B85" i="1"/>
  <c r="W84" i="1"/>
  <c r="U84" i="1"/>
  <c r="T84" i="1"/>
  <c r="W83" i="1"/>
  <c r="U83" i="1"/>
  <c r="T83" i="1"/>
  <c r="F83" i="1"/>
  <c r="W82" i="1"/>
  <c r="U82" i="1"/>
  <c r="T82" i="1"/>
  <c r="F82" i="1"/>
  <c r="W81" i="1"/>
  <c r="U81" i="1"/>
  <c r="T81" i="1"/>
  <c r="F81" i="1"/>
  <c r="W80" i="1"/>
  <c r="U80" i="1"/>
  <c r="T80" i="1"/>
  <c r="F80" i="1"/>
  <c r="F85" i="1" s="1"/>
  <c r="C76" i="1"/>
  <c r="D76" i="1"/>
  <c r="E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B76" i="1"/>
  <c r="C67" i="1"/>
  <c r="D67" i="1"/>
  <c r="E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B67" i="1"/>
  <c r="W66" i="1"/>
  <c r="U66" i="1"/>
  <c r="T66" i="1"/>
  <c r="F66" i="1"/>
  <c r="W65" i="1"/>
  <c r="U65" i="1"/>
  <c r="T65" i="1"/>
  <c r="W64" i="1"/>
  <c r="U64" i="1"/>
  <c r="T64" i="1"/>
  <c r="F64" i="1"/>
  <c r="W63" i="1"/>
  <c r="U63" i="1"/>
  <c r="T63" i="1"/>
  <c r="F63" i="1"/>
  <c r="W62" i="1"/>
  <c r="U62" i="1"/>
  <c r="T62" i="1"/>
  <c r="F62" i="1"/>
  <c r="W61" i="1"/>
  <c r="U61" i="1"/>
  <c r="T61" i="1"/>
  <c r="F61" i="1"/>
  <c r="C57" i="1"/>
  <c r="D57" i="1"/>
  <c r="E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B57" i="1"/>
  <c r="W56" i="1"/>
  <c r="U56" i="1"/>
  <c r="T56" i="1"/>
  <c r="F56" i="1"/>
  <c r="W55" i="1"/>
  <c r="U55" i="1"/>
  <c r="T55" i="1"/>
  <c r="F55" i="1"/>
  <c r="W54" i="1"/>
  <c r="U54" i="1"/>
  <c r="T54" i="1"/>
  <c r="F54" i="1"/>
  <c r="W53" i="1"/>
  <c r="U53" i="1"/>
  <c r="T53" i="1"/>
  <c r="F53" i="1"/>
  <c r="F57" i="1" l="1"/>
  <c r="F76" i="1"/>
  <c r="V128" i="1"/>
  <c r="F67" i="1"/>
  <c r="V66" i="1"/>
  <c r="V119" i="1"/>
  <c r="V54" i="1"/>
  <c r="V137" i="1"/>
  <c r="V61" i="1"/>
  <c r="V103" i="1"/>
  <c r="V56" i="1"/>
  <c r="W57" i="1"/>
  <c r="V84" i="1"/>
  <c r="V63" i="1"/>
  <c r="V64" i="1"/>
  <c r="V81" i="1"/>
  <c r="V82" i="1"/>
  <c r="V83" i="1"/>
  <c r="T67" i="1"/>
  <c r="V62" i="1"/>
  <c r="W76" i="1"/>
  <c r="V80" i="1"/>
  <c r="T85" i="1"/>
  <c r="V53" i="1"/>
  <c r="V65" i="1"/>
  <c r="W67" i="1"/>
  <c r="T76" i="1"/>
  <c r="V93" i="1"/>
  <c r="V55" i="1"/>
  <c r="T57" i="1"/>
  <c r="W85" i="1"/>
  <c r="U85" i="1"/>
  <c r="U76" i="1"/>
  <c r="U67" i="1"/>
  <c r="V67" i="1" s="1"/>
  <c r="U57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E49" i="1"/>
  <c r="D49" i="1"/>
  <c r="C49" i="1"/>
  <c r="B49" i="1"/>
  <c r="W48" i="1"/>
  <c r="U48" i="1"/>
  <c r="T48" i="1"/>
  <c r="W47" i="1"/>
  <c r="U47" i="1"/>
  <c r="T47" i="1"/>
  <c r="F47" i="1"/>
  <c r="W46" i="1"/>
  <c r="U46" i="1"/>
  <c r="T46" i="1"/>
  <c r="F46" i="1"/>
  <c r="W45" i="1"/>
  <c r="U45" i="1"/>
  <c r="T45" i="1"/>
  <c r="F45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E41" i="1"/>
  <c r="D41" i="1"/>
  <c r="C41" i="1"/>
  <c r="B41" i="1"/>
  <c r="W40" i="1"/>
  <c r="U40" i="1"/>
  <c r="T40" i="1"/>
  <c r="W39" i="1"/>
  <c r="U39" i="1"/>
  <c r="T39" i="1"/>
  <c r="F39" i="1"/>
  <c r="W38" i="1"/>
  <c r="U38" i="1"/>
  <c r="T38" i="1"/>
  <c r="F38" i="1"/>
  <c r="W37" i="1"/>
  <c r="U37" i="1"/>
  <c r="T37" i="1"/>
  <c r="F37" i="1"/>
  <c r="W36" i="1"/>
  <c r="U36" i="1"/>
  <c r="T36" i="1"/>
  <c r="F36" i="1"/>
  <c r="W35" i="1"/>
  <c r="U35" i="1"/>
  <c r="T35" i="1"/>
  <c r="F35" i="1"/>
  <c r="F41" i="1" s="1"/>
  <c r="C31" i="1"/>
  <c r="D31" i="1"/>
  <c r="E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B31" i="1"/>
  <c r="W30" i="1"/>
  <c r="U30" i="1"/>
  <c r="T30" i="1"/>
  <c r="F30" i="1"/>
  <c r="W29" i="1"/>
  <c r="U29" i="1"/>
  <c r="T29" i="1"/>
  <c r="F29" i="1"/>
  <c r="W28" i="1"/>
  <c r="U28" i="1"/>
  <c r="T28" i="1"/>
  <c r="F28" i="1"/>
  <c r="W27" i="1"/>
  <c r="U27" i="1"/>
  <c r="T27" i="1"/>
  <c r="F27" i="1"/>
  <c r="W26" i="1"/>
  <c r="U26" i="1"/>
  <c r="T26" i="1"/>
  <c r="F26" i="1"/>
  <c r="F25" i="1"/>
  <c r="C21" i="1"/>
  <c r="D21" i="1"/>
  <c r="E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B21" i="1"/>
  <c r="C11" i="1"/>
  <c r="D11" i="1"/>
  <c r="E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B11" i="1"/>
  <c r="W20" i="1"/>
  <c r="U20" i="1"/>
  <c r="T20" i="1"/>
  <c r="F20" i="1"/>
  <c r="W19" i="1"/>
  <c r="U19" i="1"/>
  <c r="T19" i="1"/>
  <c r="W18" i="1"/>
  <c r="U18" i="1"/>
  <c r="T18" i="1"/>
  <c r="F18" i="1"/>
  <c r="W17" i="1"/>
  <c r="U17" i="1"/>
  <c r="T17" i="1"/>
  <c r="F17" i="1"/>
  <c r="W16" i="1"/>
  <c r="U16" i="1"/>
  <c r="T16" i="1"/>
  <c r="F16" i="1"/>
  <c r="W15" i="1"/>
  <c r="U15" i="1"/>
  <c r="T15" i="1"/>
  <c r="F15" i="1"/>
  <c r="W10" i="1"/>
  <c r="U10" i="1"/>
  <c r="T10" i="1"/>
  <c r="F10" i="1"/>
  <c r="W9" i="1"/>
  <c r="U9" i="1"/>
  <c r="T9" i="1"/>
  <c r="W8" i="1"/>
  <c r="U8" i="1"/>
  <c r="T8" i="1"/>
  <c r="F8" i="1"/>
  <c r="W7" i="1"/>
  <c r="U7" i="1"/>
  <c r="T7" i="1"/>
  <c r="F7" i="1"/>
  <c r="W6" i="1"/>
  <c r="U6" i="1"/>
  <c r="T6" i="1"/>
  <c r="F6" i="1"/>
  <c r="W5" i="1"/>
  <c r="U5" i="1"/>
  <c r="T5" i="1"/>
  <c r="F5" i="1"/>
  <c r="V19" i="1" l="1"/>
  <c r="F11" i="1"/>
  <c r="V35" i="1"/>
  <c r="F21" i="1"/>
  <c r="V26" i="1"/>
  <c r="V27" i="1"/>
  <c r="V48" i="1"/>
  <c r="V57" i="1"/>
  <c r="W31" i="1"/>
  <c r="T41" i="1"/>
  <c r="W21" i="1"/>
  <c r="V28" i="1"/>
  <c r="V29" i="1"/>
  <c r="V40" i="1"/>
  <c r="V9" i="1"/>
  <c r="V10" i="1"/>
  <c r="U21" i="1"/>
  <c r="T31" i="1"/>
  <c r="V76" i="1"/>
  <c r="F31" i="1"/>
  <c r="V8" i="1"/>
  <c r="V17" i="1"/>
  <c r="U31" i="1"/>
  <c r="W41" i="1"/>
  <c r="W49" i="1"/>
  <c r="V85" i="1"/>
  <c r="F49" i="1"/>
  <c r="T49" i="1"/>
  <c r="V20" i="1"/>
  <c r="T11" i="1"/>
  <c r="T21" i="1"/>
  <c r="V36" i="1"/>
  <c r="V39" i="1"/>
  <c r="V45" i="1"/>
  <c r="V46" i="1"/>
  <c r="V47" i="1"/>
  <c r="V6" i="1"/>
  <c r="V18" i="1"/>
  <c r="V15" i="1"/>
  <c r="V16" i="1"/>
  <c r="V30" i="1"/>
  <c r="V37" i="1"/>
  <c r="V38" i="1"/>
  <c r="U49" i="1"/>
  <c r="V49" i="1" s="1"/>
  <c r="U41" i="1"/>
  <c r="V7" i="1"/>
  <c r="V5" i="1"/>
  <c r="W11" i="1"/>
  <c r="U11" i="1"/>
  <c r="V41" i="1" l="1"/>
  <c r="V31" i="1"/>
  <c r="V21" i="1"/>
  <c r="V11" i="1"/>
</calcChain>
</file>

<file path=xl/sharedStrings.xml><?xml version="1.0" encoding="utf-8"?>
<sst xmlns="http://schemas.openxmlformats.org/spreadsheetml/2006/main" count="571" uniqueCount="64">
  <si>
    <t>2008 - 2013</t>
  </si>
  <si>
    <t>Ken Appleby</t>
  </si>
  <si>
    <t>Mike Benyo</t>
  </si>
  <si>
    <t>GP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</si>
  <si>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</si>
  <si>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</si>
  <si>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</si>
  <si>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</si>
  <si>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</si>
  <si>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</si>
  <si>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</si>
  <si>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</si>
  <si>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</si>
  <si>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</si>
  <si>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Sac</t>
  </si>
  <si>
    <t>K</t>
  </si>
  <si>
    <t>HBP</t>
  </si>
  <si>
    <t>RE</t>
  </si>
  <si>
    <t>FC</t>
  </si>
  <si>
    <t>SB</t>
  </si>
  <si>
    <t>CS</t>
  </si>
  <si>
    <t>OBP</t>
  </si>
  <si>
    <t>SLG</t>
  </si>
  <si>
    <t>OPS</t>
  </si>
  <si>
    <t>AVG</t>
  </si>
  <si>
    <t>Greg Dodwell</t>
  </si>
  <si>
    <t>Totals</t>
  </si>
  <si>
    <t>Mike Gareri</t>
  </si>
  <si>
    <t>Justin Deleskie</t>
  </si>
  <si>
    <t>Matt Held</t>
  </si>
  <si>
    <t>Steve Hough</t>
  </si>
  <si>
    <t>Alan Hughes</t>
  </si>
  <si>
    <t>Ryan Knight</t>
  </si>
  <si>
    <t>Joey Nonis</t>
  </si>
  <si>
    <t>Brad Oliver</t>
  </si>
  <si>
    <t>Matt Piccioni</t>
  </si>
  <si>
    <t>Jaineel Purohit</t>
  </si>
  <si>
    <t>Victor Speciale</t>
  </si>
  <si>
    <t>Era's Best</t>
  </si>
  <si>
    <t>Mike Burke</t>
  </si>
  <si>
    <t> G</t>
  </si>
  <si>
    <t> GS</t>
  </si>
  <si>
    <t> CG</t>
  </si>
  <si>
    <t> IP</t>
  </si>
  <si>
    <t> ER</t>
  </si>
  <si>
    <t> Hits</t>
  </si>
  <si>
    <t> HR</t>
  </si>
  <si>
    <t> SO</t>
  </si>
  <si>
    <t> BB</t>
  </si>
  <si>
    <t> HBP</t>
  </si>
  <si>
    <t> WP</t>
  </si>
  <si>
    <t> Won</t>
  </si>
  <si>
    <t> Lost</t>
  </si>
  <si>
    <t> Sv</t>
  </si>
  <si>
    <t> ERA</t>
  </si>
  <si>
    <t> WHIP</t>
  </si>
  <si>
    <t>Jesse Edmunds</t>
  </si>
  <si>
    <t>Chris McCanna</t>
  </si>
  <si>
    <t>Brad McLaughlin </t>
  </si>
  <si>
    <t>Joey Nonis </t>
  </si>
  <si>
    <t xml:space="preserve">       Batting</t>
  </si>
  <si>
    <t xml:space="preserve">       Pitching</t>
  </si>
  <si>
    <t>Allan Hughes</t>
  </si>
  <si>
    <t>Andy Mohammed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</si>
</sst>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2" fillId="0" borderId="0" xfId="0" applyFont="1" applyFill="1"/>
    <xf numFmtId="0" fontId="8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/>
    </xf>
    <xf numFmtId="164" fontId="4" fillId="0" borderId="0" xfId="0" quotePrefix="1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3" fillId="0" borderId="0" xfId="0" quotePrefix="1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6" fillId="0" borderId="0" xfId="0" quotePrefix="1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2" fontId="4" fillId="0" borderId="0" xfId="0" applyNumberFormat="1" applyFont="1" applyFill="1" applyAlignment="1">
      <alignment horizontal="center"/>
    </xf>
    <xf numFmtId="1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12" fontId="6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2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FE164-17FE-484C-9F20-EB8B8F83612F}">
  <dimension ref="A1:W156"/>
  <sheetViews>
    <sheetView showGridLines="0" tabSelected="1" workbookViewId="0">
      <selection activeCell="D152" sqref="D152"/>
    </sheetView>
  </sheetViews>
  <sheetFormatPr defaultRowHeight="14.4" x14ac:dyDescent="0.3"/>
  <cols>
    <col min="1" max="1" width="17.44140625" style="1" customWidth="1"/>
    <col min="2" max="19" width="4.77734375" style="1" customWidth="1"/>
    <col min="20" max="20" width="6.33203125" style="1" customWidth="1"/>
    <col min="21" max="24" width="5.77734375" style="1" customWidth="1"/>
    <col min="25" max="16384" width="8.88671875" style="1"/>
  </cols>
  <sheetData>
    <row r="1" spans="1:23" ht="23.4" x14ac:dyDescent="0.45">
      <c r="J1" s="2" t="s">
        <v>0</v>
      </c>
    </row>
    <row r="2" spans="1:23" ht="18" x14ac:dyDescent="0.35">
      <c r="J2" s="3" t="s">
        <v>60</v>
      </c>
    </row>
    <row r="3" spans="1:23" ht="18" x14ac:dyDescent="0.35">
      <c r="K3" s="3"/>
    </row>
    <row r="4" spans="1:23" ht="15.6" x14ac:dyDescent="0.3">
      <c r="A4" s="4" t="s">
        <v>1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  <c r="T4" s="5" t="s">
        <v>21</v>
      </c>
      <c r="U4" s="5" t="s">
        <v>22</v>
      </c>
      <c r="V4" s="5" t="s">
        <v>23</v>
      </c>
      <c r="W4" s="5" t="s">
        <v>24</v>
      </c>
    </row>
    <row r="5" spans="1:23" x14ac:dyDescent="0.3">
      <c r="A5" s="5">
        <v>2008</v>
      </c>
      <c r="B5" s="6">
        <v>25</v>
      </c>
      <c r="C5" s="7">
        <v>103</v>
      </c>
      <c r="D5" s="6">
        <v>78</v>
      </c>
      <c r="E5" s="6">
        <v>13</v>
      </c>
      <c r="F5" s="6">
        <f t="shared" ref="F5:F10" si="0">G5+H5+I5+J5</f>
        <v>19</v>
      </c>
      <c r="G5" s="6">
        <v>17</v>
      </c>
      <c r="H5" s="6">
        <v>2</v>
      </c>
      <c r="I5" s="6">
        <v>0</v>
      </c>
      <c r="J5" s="6">
        <v>0</v>
      </c>
      <c r="K5" s="6">
        <v>6</v>
      </c>
      <c r="L5" s="6">
        <v>20</v>
      </c>
      <c r="M5" s="6">
        <v>2</v>
      </c>
      <c r="N5" s="6">
        <v>12</v>
      </c>
      <c r="O5" s="6">
        <v>3</v>
      </c>
      <c r="P5" s="6">
        <v>6</v>
      </c>
      <c r="Q5" s="6">
        <v>1</v>
      </c>
      <c r="R5" s="6">
        <v>8</v>
      </c>
      <c r="S5" s="6">
        <v>4</v>
      </c>
      <c r="T5" s="8">
        <f t="shared" ref="T5:T8" si="1">(G5+H5+I5+J5+L5+O5)/(D5+L5+O5+M5)</f>
        <v>0.40776699029126212</v>
      </c>
      <c r="U5" s="9">
        <f t="shared" ref="U5:U8" si="2">(G5+H5*2+I5*3)/D5</f>
        <v>0.26923076923076922</v>
      </c>
      <c r="V5" s="9">
        <f t="shared" ref="V5:V8" si="3">T5+U5</f>
        <v>0.67699775952203134</v>
      </c>
      <c r="W5" s="9">
        <f t="shared" ref="W5:W8" si="4">(G5+H5+I5+J5)/D5</f>
        <v>0.24358974358974358</v>
      </c>
    </row>
    <row r="6" spans="1:23" x14ac:dyDescent="0.3">
      <c r="A6" s="5">
        <v>2009</v>
      </c>
      <c r="B6" s="6">
        <v>20</v>
      </c>
      <c r="C6" s="7">
        <v>80</v>
      </c>
      <c r="D6" s="6">
        <v>66</v>
      </c>
      <c r="E6" s="6">
        <v>12</v>
      </c>
      <c r="F6" s="6">
        <f t="shared" si="0"/>
        <v>15</v>
      </c>
      <c r="G6" s="6">
        <v>9</v>
      </c>
      <c r="H6" s="6">
        <v>6</v>
      </c>
      <c r="I6" s="6">
        <v>0</v>
      </c>
      <c r="J6" s="6">
        <v>0</v>
      </c>
      <c r="K6" s="6">
        <v>4</v>
      </c>
      <c r="L6" s="6">
        <v>8</v>
      </c>
      <c r="M6" s="6">
        <v>3</v>
      </c>
      <c r="N6" s="6">
        <v>11</v>
      </c>
      <c r="O6" s="6">
        <v>3</v>
      </c>
      <c r="P6" s="6">
        <v>4</v>
      </c>
      <c r="Q6" s="6">
        <v>1</v>
      </c>
      <c r="R6" s="6">
        <v>6</v>
      </c>
      <c r="S6" s="6">
        <v>0</v>
      </c>
      <c r="T6" s="8">
        <f t="shared" si="1"/>
        <v>0.32500000000000001</v>
      </c>
      <c r="U6" s="9">
        <f t="shared" si="2"/>
        <v>0.31818181818181818</v>
      </c>
      <c r="V6" s="9">
        <f t="shared" si="3"/>
        <v>0.64318181818181819</v>
      </c>
      <c r="W6" s="9">
        <f t="shared" si="4"/>
        <v>0.22727272727272727</v>
      </c>
    </row>
    <row r="7" spans="1:23" x14ac:dyDescent="0.3">
      <c r="A7" s="5">
        <v>2010</v>
      </c>
      <c r="B7" s="6">
        <v>18</v>
      </c>
      <c r="C7" s="7">
        <v>64</v>
      </c>
      <c r="D7" s="6">
        <v>53</v>
      </c>
      <c r="E7" s="6">
        <v>9</v>
      </c>
      <c r="F7" s="6">
        <f t="shared" si="0"/>
        <v>14</v>
      </c>
      <c r="G7" s="6">
        <v>11</v>
      </c>
      <c r="H7" s="6">
        <v>3</v>
      </c>
      <c r="I7" s="6">
        <v>0</v>
      </c>
      <c r="J7" s="6">
        <v>0</v>
      </c>
      <c r="K7" s="6">
        <v>8</v>
      </c>
      <c r="L7" s="6">
        <v>9</v>
      </c>
      <c r="M7" s="6">
        <v>1</v>
      </c>
      <c r="N7" s="6">
        <v>16</v>
      </c>
      <c r="O7" s="6">
        <v>1</v>
      </c>
      <c r="P7" s="6">
        <v>2</v>
      </c>
      <c r="Q7" s="6">
        <v>2</v>
      </c>
      <c r="R7" s="6">
        <v>5</v>
      </c>
      <c r="S7" s="6">
        <v>0</v>
      </c>
      <c r="T7" s="8">
        <f t="shared" si="1"/>
        <v>0.375</v>
      </c>
      <c r="U7" s="9">
        <f t="shared" si="2"/>
        <v>0.32075471698113206</v>
      </c>
      <c r="V7" s="9">
        <f t="shared" si="3"/>
        <v>0.695754716981132</v>
      </c>
      <c r="W7" s="9">
        <f t="shared" si="4"/>
        <v>0.26415094339622641</v>
      </c>
    </row>
    <row r="8" spans="1:23" x14ac:dyDescent="0.3">
      <c r="A8" s="5">
        <v>2011</v>
      </c>
      <c r="B8" s="6">
        <v>16</v>
      </c>
      <c r="C8" s="7">
        <v>65</v>
      </c>
      <c r="D8" s="6">
        <v>62</v>
      </c>
      <c r="E8" s="6">
        <v>12</v>
      </c>
      <c r="F8" s="6">
        <f t="shared" si="0"/>
        <v>25</v>
      </c>
      <c r="G8" s="6">
        <v>19</v>
      </c>
      <c r="H8" s="6">
        <v>5</v>
      </c>
      <c r="I8" s="6">
        <v>1</v>
      </c>
      <c r="J8" s="6">
        <v>0</v>
      </c>
      <c r="K8" s="6">
        <v>13</v>
      </c>
      <c r="L8" s="6">
        <v>1</v>
      </c>
      <c r="M8" s="6">
        <v>0</v>
      </c>
      <c r="N8" s="6">
        <v>5</v>
      </c>
      <c r="O8" s="6">
        <v>2</v>
      </c>
      <c r="P8" s="6">
        <v>2</v>
      </c>
      <c r="Q8" s="6">
        <v>1</v>
      </c>
      <c r="R8" s="6">
        <v>6</v>
      </c>
      <c r="S8" s="6">
        <v>0</v>
      </c>
      <c r="T8" s="8">
        <f t="shared" si="1"/>
        <v>0.43076923076923079</v>
      </c>
      <c r="U8" s="9">
        <f t="shared" si="2"/>
        <v>0.5161290322580645</v>
      </c>
      <c r="V8" s="9">
        <f t="shared" si="3"/>
        <v>0.94689826302729529</v>
      </c>
      <c r="W8" s="9">
        <f t="shared" si="4"/>
        <v>0.40322580645161288</v>
      </c>
    </row>
    <row r="9" spans="1:23" x14ac:dyDescent="0.3">
      <c r="A9" s="5">
        <v>2012</v>
      </c>
      <c r="B9" s="6">
        <v>3</v>
      </c>
      <c r="C9" s="7">
        <v>9</v>
      </c>
      <c r="D9" s="6">
        <v>7</v>
      </c>
      <c r="E9" s="6">
        <v>0</v>
      </c>
      <c r="F9" s="6">
        <v>1</v>
      </c>
      <c r="G9" s="6">
        <v>1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1</v>
      </c>
      <c r="O9" s="6">
        <v>2</v>
      </c>
      <c r="P9" s="6">
        <v>0</v>
      </c>
      <c r="Q9" s="6">
        <v>0</v>
      </c>
      <c r="R9" s="6">
        <v>0</v>
      </c>
      <c r="S9" s="6">
        <v>0</v>
      </c>
      <c r="T9" s="8">
        <f>(G9+H9+I9+J9+L9+O9)/(D9+L9+O9+M9)</f>
        <v>0.33333333333333331</v>
      </c>
      <c r="U9" s="9">
        <f>(G9+H9*2+I9*3)/D9</f>
        <v>0.14285714285714285</v>
      </c>
      <c r="V9" s="9">
        <f>T9+U9</f>
        <v>0.47619047619047616</v>
      </c>
      <c r="W9" s="9">
        <f>(G9+H9+I9+J9)/D9</f>
        <v>0.14285714285714285</v>
      </c>
    </row>
    <row r="10" spans="1:23" x14ac:dyDescent="0.3">
      <c r="A10" s="5">
        <v>2013</v>
      </c>
      <c r="B10" s="6">
        <v>2</v>
      </c>
      <c r="C10" s="7">
        <v>3</v>
      </c>
      <c r="D10" s="6">
        <v>2</v>
      </c>
      <c r="E10" s="6">
        <v>0</v>
      </c>
      <c r="F10" s="6">
        <f t="shared" si="0"/>
        <v>1</v>
      </c>
      <c r="G10" s="6">
        <v>1</v>
      </c>
      <c r="H10" s="6">
        <v>0</v>
      </c>
      <c r="I10" s="6">
        <v>0</v>
      </c>
      <c r="J10" s="6">
        <v>0</v>
      </c>
      <c r="K10" s="6">
        <v>1</v>
      </c>
      <c r="L10" s="6">
        <v>1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8">
        <f>(G10+H10+I10+J10+L10+O10)/(D10+L10+O10+M10)</f>
        <v>0.66666666666666663</v>
      </c>
      <c r="U10" s="9">
        <f>(G10+H10*2+I10*3)/D10</f>
        <v>0.5</v>
      </c>
      <c r="V10" s="9">
        <f>T10+U10</f>
        <v>1.1666666666666665</v>
      </c>
      <c r="W10" s="9">
        <f>(G10+H10+I10+J10)/D10</f>
        <v>0.5</v>
      </c>
    </row>
    <row r="11" spans="1:23" x14ac:dyDescent="0.3">
      <c r="A11" s="5" t="s">
        <v>26</v>
      </c>
      <c r="B11" s="10">
        <f>SUM(B5:B10)</f>
        <v>84</v>
      </c>
      <c r="C11" s="10">
        <f t="shared" ref="C11:S11" si="5">SUM(C5:C10)</f>
        <v>324</v>
      </c>
      <c r="D11" s="10">
        <f t="shared" si="5"/>
        <v>268</v>
      </c>
      <c r="E11" s="10">
        <f t="shared" si="5"/>
        <v>46</v>
      </c>
      <c r="F11" s="10">
        <f t="shared" si="5"/>
        <v>75</v>
      </c>
      <c r="G11" s="10">
        <f t="shared" si="5"/>
        <v>58</v>
      </c>
      <c r="H11" s="10">
        <f t="shared" si="5"/>
        <v>16</v>
      </c>
      <c r="I11" s="10">
        <f t="shared" si="5"/>
        <v>1</v>
      </c>
      <c r="J11" s="10">
        <f t="shared" si="5"/>
        <v>0</v>
      </c>
      <c r="K11" s="10">
        <f t="shared" si="5"/>
        <v>32</v>
      </c>
      <c r="L11" s="10">
        <f t="shared" si="5"/>
        <v>39</v>
      </c>
      <c r="M11" s="10">
        <f t="shared" si="5"/>
        <v>6</v>
      </c>
      <c r="N11" s="10">
        <f t="shared" si="5"/>
        <v>45</v>
      </c>
      <c r="O11" s="10">
        <f t="shared" si="5"/>
        <v>11</v>
      </c>
      <c r="P11" s="10">
        <f t="shared" si="5"/>
        <v>14</v>
      </c>
      <c r="Q11" s="10">
        <f t="shared" si="5"/>
        <v>5</v>
      </c>
      <c r="R11" s="10">
        <f t="shared" si="5"/>
        <v>25</v>
      </c>
      <c r="S11" s="10">
        <f t="shared" si="5"/>
        <v>4</v>
      </c>
      <c r="T11" s="11">
        <f>(G11+H11+I11+J11+L11+O11)/(D11+L11+O11+M11)</f>
        <v>0.38580246913580246</v>
      </c>
      <c r="U11" s="12">
        <f>(G11+H11*2+I11*3)/D11</f>
        <v>0.34701492537313433</v>
      </c>
      <c r="V11" s="12">
        <f>T11+U11</f>
        <v>0.73281739450893679</v>
      </c>
      <c r="W11" s="12">
        <f>(G11+H11+I11+J11)/D11</f>
        <v>0.27985074626865669</v>
      </c>
    </row>
    <row r="12" spans="1:23" x14ac:dyDescent="0.3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  <c r="U12" s="12"/>
      <c r="V12" s="12"/>
      <c r="W12" s="12"/>
    </row>
    <row r="14" spans="1:23" ht="15.6" x14ac:dyDescent="0.3">
      <c r="A14" s="4" t="s">
        <v>2</v>
      </c>
      <c r="B14" s="5" t="s">
        <v>3</v>
      </c>
      <c r="C14" s="5" t="s">
        <v>4</v>
      </c>
      <c r="D14" s="5" t="s">
        <v>5</v>
      </c>
      <c r="E14" s="5" t="s">
        <v>6</v>
      </c>
      <c r="F14" s="5" t="s">
        <v>7</v>
      </c>
      <c r="G14" s="5" t="s">
        <v>8</v>
      </c>
      <c r="H14" s="5" t="s">
        <v>9</v>
      </c>
      <c r="I14" s="5" t="s">
        <v>10</v>
      </c>
      <c r="J14" s="5" t="s">
        <v>11</v>
      </c>
      <c r="K14" s="5" t="s">
        <v>12</v>
      </c>
      <c r="L14" s="5" t="s">
        <v>13</v>
      </c>
      <c r="M14" s="5" t="s">
        <v>14</v>
      </c>
      <c r="N14" s="5" t="s">
        <v>15</v>
      </c>
      <c r="O14" s="5" t="s">
        <v>16</v>
      </c>
      <c r="P14" s="5" t="s">
        <v>17</v>
      </c>
      <c r="Q14" s="5" t="s">
        <v>18</v>
      </c>
      <c r="R14" s="5" t="s">
        <v>19</v>
      </c>
      <c r="S14" s="5" t="s">
        <v>20</v>
      </c>
      <c r="T14" s="5" t="s">
        <v>21</v>
      </c>
      <c r="U14" s="5" t="s">
        <v>22</v>
      </c>
      <c r="V14" s="5" t="s">
        <v>23</v>
      </c>
      <c r="W14" s="5" t="s">
        <v>24</v>
      </c>
    </row>
    <row r="15" spans="1:23" x14ac:dyDescent="0.3">
      <c r="A15" s="5">
        <v>2008</v>
      </c>
      <c r="B15" s="6">
        <v>24</v>
      </c>
      <c r="C15" s="6">
        <v>98</v>
      </c>
      <c r="D15" s="6">
        <v>82</v>
      </c>
      <c r="E15" s="6">
        <v>17</v>
      </c>
      <c r="F15" s="6">
        <f t="shared" ref="F15:F20" si="6">G15+H15+I15+J15</f>
        <v>27</v>
      </c>
      <c r="G15" s="6">
        <v>20</v>
      </c>
      <c r="H15" s="6">
        <v>5</v>
      </c>
      <c r="I15" s="6">
        <v>0</v>
      </c>
      <c r="J15" s="6">
        <v>2</v>
      </c>
      <c r="K15" s="6">
        <v>15</v>
      </c>
      <c r="L15" s="6">
        <v>14</v>
      </c>
      <c r="M15" s="6">
        <v>1</v>
      </c>
      <c r="N15" s="6">
        <v>12</v>
      </c>
      <c r="O15" s="6">
        <v>1</v>
      </c>
      <c r="P15" s="6">
        <v>2</v>
      </c>
      <c r="Q15" s="6">
        <v>1</v>
      </c>
      <c r="R15" s="6">
        <v>2</v>
      </c>
      <c r="S15" s="6">
        <v>0</v>
      </c>
      <c r="T15" s="8">
        <f t="shared" ref="T15:T18" si="7">(G15+H15+I15+J15+L15+O15)/(D15+L15+O15+M15)</f>
        <v>0.42857142857142855</v>
      </c>
      <c r="U15" s="9">
        <f t="shared" ref="U15:U18" si="8">(G15+H15*2+I15*3)/D15</f>
        <v>0.36585365853658536</v>
      </c>
      <c r="V15" s="9">
        <f t="shared" ref="V15:V18" si="9">T15+U15</f>
        <v>0.79442508710801385</v>
      </c>
      <c r="W15" s="9">
        <f t="shared" ref="W15:W18" si="10">(G15+H15+I15+J15)/D15</f>
        <v>0.32926829268292684</v>
      </c>
    </row>
    <row r="16" spans="1:23" x14ac:dyDescent="0.3">
      <c r="A16" s="5">
        <v>2009</v>
      </c>
      <c r="B16" s="6">
        <v>19</v>
      </c>
      <c r="C16" s="6">
        <v>68</v>
      </c>
      <c r="D16" s="6">
        <v>59</v>
      </c>
      <c r="E16" s="6">
        <v>11</v>
      </c>
      <c r="F16" s="6">
        <f t="shared" si="6"/>
        <v>17</v>
      </c>
      <c r="G16" s="6">
        <v>15</v>
      </c>
      <c r="H16" s="6">
        <v>2</v>
      </c>
      <c r="I16" s="6">
        <v>0</v>
      </c>
      <c r="J16" s="6">
        <v>0</v>
      </c>
      <c r="K16" s="6">
        <v>9</v>
      </c>
      <c r="L16" s="6">
        <v>6</v>
      </c>
      <c r="M16" s="6">
        <v>2</v>
      </c>
      <c r="N16" s="6">
        <v>11</v>
      </c>
      <c r="O16" s="6">
        <v>1</v>
      </c>
      <c r="P16" s="6">
        <v>4</v>
      </c>
      <c r="Q16" s="6">
        <v>1</v>
      </c>
      <c r="R16" s="6">
        <v>0</v>
      </c>
      <c r="S16" s="6">
        <v>0</v>
      </c>
      <c r="T16" s="8">
        <f t="shared" si="7"/>
        <v>0.35294117647058826</v>
      </c>
      <c r="U16" s="9">
        <f t="shared" si="8"/>
        <v>0.32203389830508472</v>
      </c>
      <c r="V16" s="9">
        <f t="shared" si="9"/>
        <v>0.67497507477567298</v>
      </c>
      <c r="W16" s="9">
        <f t="shared" si="10"/>
        <v>0.28813559322033899</v>
      </c>
    </row>
    <row r="17" spans="1:23" x14ac:dyDescent="0.3">
      <c r="A17" s="5">
        <v>2010</v>
      </c>
      <c r="B17" s="6">
        <v>33</v>
      </c>
      <c r="C17" s="6">
        <v>120</v>
      </c>
      <c r="D17" s="6">
        <v>105</v>
      </c>
      <c r="E17" s="6">
        <v>17</v>
      </c>
      <c r="F17" s="6">
        <f t="shared" si="6"/>
        <v>19</v>
      </c>
      <c r="G17" s="6">
        <v>16</v>
      </c>
      <c r="H17" s="6">
        <v>2</v>
      </c>
      <c r="I17" s="6">
        <v>0</v>
      </c>
      <c r="J17" s="6">
        <v>1</v>
      </c>
      <c r="K17" s="6">
        <v>9</v>
      </c>
      <c r="L17" s="6">
        <v>5</v>
      </c>
      <c r="M17" s="6">
        <v>6</v>
      </c>
      <c r="N17" s="6">
        <v>20</v>
      </c>
      <c r="O17" s="6">
        <v>4</v>
      </c>
      <c r="P17" s="6">
        <v>5</v>
      </c>
      <c r="Q17" s="6">
        <v>4</v>
      </c>
      <c r="R17" s="6">
        <v>0</v>
      </c>
      <c r="S17" s="6">
        <v>0</v>
      </c>
      <c r="T17" s="8">
        <f t="shared" si="7"/>
        <v>0.23333333333333334</v>
      </c>
      <c r="U17" s="9">
        <f t="shared" si="8"/>
        <v>0.19047619047619047</v>
      </c>
      <c r="V17" s="9">
        <f t="shared" si="9"/>
        <v>0.4238095238095238</v>
      </c>
      <c r="W17" s="9">
        <f t="shared" si="10"/>
        <v>0.18095238095238095</v>
      </c>
    </row>
    <row r="18" spans="1:23" x14ac:dyDescent="0.3">
      <c r="A18" s="5">
        <v>2011</v>
      </c>
      <c r="B18" s="6">
        <v>20</v>
      </c>
      <c r="C18" s="6">
        <v>73</v>
      </c>
      <c r="D18" s="6">
        <v>66</v>
      </c>
      <c r="E18" s="6">
        <v>8</v>
      </c>
      <c r="F18" s="6">
        <f t="shared" si="6"/>
        <v>18</v>
      </c>
      <c r="G18" s="6">
        <v>17</v>
      </c>
      <c r="H18" s="6">
        <v>1</v>
      </c>
      <c r="I18" s="6">
        <v>0</v>
      </c>
      <c r="J18" s="6">
        <v>0</v>
      </c>
      <c r="K18" s="6">
        <v>9</v>
      </c>
      <c r="L18" s="6">
        <v>2</v>
      </c>
      <c r="M18" s="6">
        <v>1</v>
      </c>
      <c r="N18" s="6">
        <v>14</v>
      </c>
      <c r="O18" s="6">
        <v>2</v>
      </c>
      <c r="P18" s="6">
        <v>1</v>
      </c>
      <c r="Q18" s="6">
        <v>3</v>
      </c>
      <c r="R18" s="6">
        <v>0</v>
      </c>
      <c r="S18" s="6">
        <v>0</v>
      </c>
      <c r="T18" s="8">
        <f t="shared" si="7"/>
        <v>0.30985915492957744</v>
      </c>
      <c r="U18" s="9">
        <f t="shared" si="8"/>
        <v>0.2878787878787879</v>
      </c>
      <c r="V18" s="9">
        <f t="shared" si="9"/>
        <v>0.59773794280836534</v>
      </c>
      <c r="W18" s="9">
        <f t="shared" si="10"/>
        <v>0.27272727272727271</v>
      </c>
    </row>
    <row r="19" spans="1:23" x14ac:dyDescent="0.3">
      <c r="A19" s="5">
        <v>2012</v>
      </c>
      <c r="B19" s="6">
        <v>17</v>
      </c>
      <c r="C19" s="6">
        <v>58</v>
      </c>
      <c r="D19" s="6">
        <v>52</v>
      </c>
      <c r="E19" s="6">
        <v>9</v>
      </c>
      <c r="F19" s="6">
        <v>11</v>
      </c>
      <c r="G19" s="6">
        <v>9</v>
      </c>
      <c r="H19" s="6">
        <v>0</v>
      </c>
      <c r="I19" s="6">
        <v>1</v>
      </c>
      <c r="J19" s="6">
        <v>1</v>
      </c>
      <c r="K19" s="6">
        <v>6</v>
      </c>
      <c r="L19" s="6">
        <v>5</v>
      </c>
      <c r="M19" s="6">
        <v>1</v>
      </c>
      <c r="N19" s="6">
        <v>16</v>
      </c>
      <c r="O19" s="6">
        <v>0</v>
      </c>
      <c r="P19" s="6">
        <v>3</v>
      </c>
      <c r="Q19" s="6">
        <v>1</v>
      </c>
      <c r="R19" s="6">
        <v>0</v>
      </c>
      <c r="S19" s="6">
        <v>0</v>
      </c>
      <c r="T19" s="8">
        <f>(G19+H19+I19+J19+L19+O19)/(D19+L19+O19+M19)</f>
        <v>0.27586206896551724</v>
      </c>
      <c r="U19" s="9">
        <f>(G19+H19*2+I19*3)/D19</f>
        <v>0.23076923076923078</v>
      </c>
      <c r="V19" s="9">
        <f>T19+U19</f>
        <v>0.50663129973474796</v>
      </c>
      <c r="W19" s="9">
        <f>(G19+H19+I19+J19)/D19</f>
        <v>0.21153846153846154</v>
      </c>
    </row>
    <row r="20" spans="1:23" x14ac:dyDescent="0.3">
      <c r="A20" s="5">
        <v>2013</v>
      </c>
      <c r="B20" s="6">
        <v>19</v>
      </c>
      <c r="C20" s="6">
        <v>76</v>
      </c>
      <c r="D20" s="6">
        <v>66</v>
      </c>
      <c r="E20" s="6">
        <v>5</v>
      </c>
      <c r="F20" s="6">
        <f t="shared" si="6"/>
        <v>20</v>
      </c>
      <c r="G20" s="6">
        <v>17</v>
      </c>
      <c r="H20" s="6">
        <v>3</v>
      </c>
      <c r="I20" s="6">
        <v>0</v>
      </c>
      <c r="J20" s="6">
        <v>0</v>
      </c>
      <c r="K20" s="6">
        <v>12</v>
      </c>
      <c r="L20" s="6">
        <v>8</v>
      </c>
      <c r="M20" s="6">
        <v>0</v>
      </c>
      <c r="N20" s="6">
        <v>15</v>
      </c>
      <c r="O20" s="6">
        <v>1</v>
      </c>
      <c r="P20" s="6">
        <v>0</v>
      </c>
      <c r="Q20" s="6">
        <v>0</v>
      </c>
      <c r="R20" s="6">
        <v>0</v>
      </c>
      <c r="S20" s="6">
        <v>0</v>
      </c>
      <c r="T20" s="8">
        <f>(G20+H20+I20+J20+L20+O20)/(D20+L20+O20+M20)</f>
        <v>0.38666666666666666</v>
      </c>
      <c r="U20" s="9">
        <f>(G20+H20*2+I20*3)/D20</f>
        <v>0.34848484848484851</v>
      </c>
      <c r="V20" s="9">
        <f>T20+U20</f>
        <v>0.73515151515151511</v>
      </c>
      <c r="W20" s="9">
        <f>(G20+H20+I20+J20)/D20</f>
        <v>0.30303030303030304</v>
      </c>
    </row>
    <row r="21" spans="1:23" x14ac:dyDescent="0.3">
      <c r="A21" s="5" t="s">
        <v>26</v>
      </c>
      <c r="B21" s="10">
        <f>SUM(B15:B20)</f>
        <v>132</v>
      </c>
      <c r="C21" s="10">
        <f t="shared" ref="C21:S21" si="11">SUM(C15:C20)</f>
        <v>493</v>
      </c>
      <c r="D21" s="10">
        <f t="shared" si="11"/>
        <v>430</v>
      </c>
      <c r="E21" s="10">
        <f t="shared" si="11"/>
        <v>67</v>
      </c>
      <c r="F21" s="10">
        <f t="shared" si="11"/>
        <v>112</v>
      </c>
      <c r="G21" s="10">
        <f t="shared" si="11"/>
        <v>94</v>
      </c>
      <c r="H21" s="10">
        <f t="shared" si="11"/>
        <v>13</v>
      </c>
      <c r="I21" s="10">
        <f t="shared" si="11"/>
        <v>1</v>
      </c>
      <c r="J21" s="10">
        <f t="shared" si="11"/>
        <v>4</v>
      </c>
      <c r="K21" s="10">
        <f t="shared" si="11"/>
        <v>60</v>
      </c>
      <c r="L21" s="10">
        <f t="shared" si="11"/>
        <v>40</v>
      </c>
      <c r="M21" s="10">
        <f t="shared" si="11"/>
        <v>11</v>
      </c>
      <c r="N21" s="10">
        <f t="shared" si="11"/>
        <v>88</v>
      </c>
      <c r="O21" s="10">
        <f t="shared" si="11"/>
        <v>9</v>
      </c>
      <c r="P21" s="10">
        <f t="shared" si="11"/>
        <v>15</v>
      </c>
      <c r="Q21" s="10">
        <f t="shared" si="11"/>
        <v>10</v>
      </c>
      <c r="R21" s="10">
        <f t="shared" si="11"/>
        <v>2</v>
      </c>
      <c r="S21" s="10">
        <f t="shared" si="11"/>
        <v>0</v>
      </c>
      <c r="T21" s="11">
        <f>(G21+H21+I21+J21+L21+O21)/(D21+L21+O21+M21)</f>
        <v>0.32857142857142857</v>
      </c>
      <c r="U21" s="12">
        <f>(G21+H21*2+I21*3)/D21</f>
        <v>0.28604651162790695</v>
      </c>
      <c r="V21" s="12">
        <f>T21+U21</f>
        <v>0.61461794019933547</v>
      </c>
      <c r="W21" s="12">
        <f>(G21+H21+I21+J21)/D21</f>
        <v>0.26046511627906976</v>
      </c>
    </row>
    <row r="22" spans="1:23" x14ac:dyDescent="0.3">
      <c r="A22" s="5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1"/>
      <c r="U22" s="12"/>
      <c r="V22" s="12"/>
      <c r="W22" s="12"/>
    </row>
    <row r="24" spans="1:23" ht="15.6" x14ac:dyDescent="0.3">
      <c r="A24" s="4" t="s">
        <v>28</v>
      </c>
      <c r="B24" s="5" t="s">
        <v>3</v>
      </c>
      <c r="C24" s="5" t="s">
        <v>4</v>
      </c>
      <c r="D24" s="5" t="s">
        <v>5</v>
      </c>
      <c r="E24" s="5" t="s">
        <v>6</v>
      </c>
      <c r="F24" s="5" t="s">
        <v>7</v>
      </c>
      <c r="G24" s="5" t="s">
        <v>8</v>
      </c>
      <c r="H24" s="5" t="s">
        <v>9</v>
      </c>
      <c r="I24" s="5" t="s">
        <v>10</v>
      </c>
      <c r="J24" s="5" t="s">
        <v>11</v>
      </c>
      <c r="K24" s="5" t="s">
        <v>12</v>
      </c>
      <c r="L24" s="5" t="s">
        <v>13</v>
      </c>
      <c r="M24" s="5" t="s">
        <v>14</v>
      </c>
      <c r="N24" s="5" t="s">
        <v>15</v>
      </c>
      <c r="O24" s="5" t="s">
        <v>16</v>
      </c>
      <c r="P24" s="5" t="s">
        <v>17</v>
      </c>
      <c r="Q24" s="5" t="s">
        <v>18</v>
      </c>
      <c r="R24" s="5" t="s">
        <v>19</v>
      </c>
      <c r="S24" s="5" t="s">
        <v>20</v>
      </c>
      <c r="T24" s="5" t="s">
        <v>21</v>
      </c>
      <c r="U24" s="5" t="s">
        <v>22</v>
      </c>
      <c r="V24" s="5" t="s">
        <v>23</v>
      </c>
      <c r="W24" s="5" t="s">
        <v>24</v>
      </c>
    </row>
    <row r="25" spans="1:23" x14ac:dyDescent="0.3">
      <c r="A25" s="5">
        <v>2008</v>
      </c>
      <c r="B25" s="6">
        <v>0</v>
      </c>
      <c r="C25" s="6">
        <v>0</v>
      </c>
      <c r="D25" s="6">
        <v>0</v>
      </c>
      <c r="E25" s="6">
        <v>0</v>
      </c>
      <c r="F25" s="6">
        <f t="shared" ref="F25:F30" si="12">G25+H25+I25+J25</f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8">
        <v>0</v>
      </c>
      <c r="U25" s="9">
        <v>0</v>
      </c>
      <c r="V25" s="9">
        <v>0</v>
      </c>
      <c r="W25" s="9">
        <v>0</v>
      </c>
    </row>
    <row r="26" spans="1:23" x14ac:dyDescent="0.3">
      <c r="A26" s="5">
        <v>2009</v>
      </c>
      <c r="B26" s="6">
        <v>13</v>
      </c>
      <c r="C26" s="6">
        <v>50</v>
      </c>
      <c r="D26" s="6">
        <v>39</v>
      </c>
      <c r="E26" s="6">
        <v>9</v>
      </c>
      <c r="F26" s="6">
        <f t="shared" si="12"/>
        <v>6</v>
      </c>
      <c r="G26" s="6">
        <v>3</v>
      </c>
      <c r="H26" s="6">
        <v>2</v>
      </c>
      <c r="I26" s="6">
        <v>0</v>
      </c>
      <c r="J26" s="6">
        <v>1</v>
      </c>
      <c r="K26" s="6">
        <v>9</v>
      </c>
      <c r="L26" s="6">
        <v>11</v>
      </c>
      <c r="M26" s="6">
        <v>0</v>
      </c>
      <c r="N26" s="6">
        <v>3</v>
      </c>
      <c r="O26" s="6">
        <v>0</v>
      </c>
      <c r="P26" s="6">
        <v>1</v>
      </c>
      <c r="Q26" s="6">
        <v>2</v>
      </c>
      <c r="R26" s="6">
        <v>3</v>
      </c>
      <c r="S26" s="6">
        <v>0</v>
      </c>
      <c r="T26" s="8">
        <f t="shared" ref="T26:T30" si="13">(G26+H26+I26+J26+L26+O26)/(D26+L26+O26+M26)</f>
        <v>0.34</v>
      </c>
      <c r="U26" s="9">
        <f t="shared" ref="U26:U30" si="14">(G26+H26*2+I26*3+J26*4)/D26</f>
        <v>0.28205128205128205</v>
      </c>
      <c r="V26" s="9">
        <f t="shared" ref="V26:V30" si="15">T26+U26</f>
        <v>0.62205128205128202</v>
      </c>
      <c r="W26" s="9">
        <f t="shared" ref="W26:W30" si="16">(G26+H26+I26+J26)/D26</f>
        <v>0.15384615384615385</v>
      </c>
    </row>
    <row r="27" spans="1:23" x14ac:dyDescent="0.3">
      <c r="A27" s="5">
        <v>2010</v>
      </c>
      <c r="B27" s="6">
        <v>13</v>
      </c>
      <c r="C27" s="6">
        <v>45</v>
      </c>
      <c r="D27" s="6">
        <v>35</v>
      </c>
      <c r="E27" s="6">
        <v>4</v>
      </c>
      <c r="F27" s="6">
        <f t="shared" si="12"/>
        <v>10</v>
      </c>
      <c r="G27" s="6">
        <v>9</v>
      </c>
      <c r="H27" s="6">
        <v>1</v>
      </c>
      <c r="I27" s="6">
        <v>0</v>
      </c>
      <c r="J27" s="6">
        <v>0</v>
      </c>
      <c r="K27" s="6">
        <v>2</v>
      </c>
      <c r="L27" s="6">
        <v>8</v>
      </c>
      <c r="M27" s="6">
        <v>1</v>
      </c>
      <c r="N27" s="6">
        <v>3</v>
      </c>
      <c r="O27" s="6">
        <v>1</v>
      </c>
      <c r="P27" s="6">
        <v>0</v>
      </c>
      <c r="Q27" s="6">
        <v>0</v>
      </c>
      <c r="R27" s="6">
        <v>1</v>
      </c>
      <c r="S27" s="6">
        <v>0</v>
      </c>
      <c r="T27" s="8">
        <f t="shared" si="13"/>
        <v>0.42222222222222222</v>
      </c>
      <c r="U27" s="9">
        <f t="shared" si="14"/>
        <v>0.31428571428571428</v>
      </c>
      <c r="V27" s="9">
        <f t="shared" si="15"/>
        <v>0.73650793650793656</v>
      </c>
      <c r="W27" s="9">
        <f t="shared" si="16"/>
        <v>0.2857142857142857</v>
      </c>
    </row>
    <row r="28" spans="1:23" x14ac:dyDescent="0.3">
      <c r="A28" s="5">
        <v>2011</v>
      </c>
      <c r="B28" s="6">
        <v>18</v>
      </c>
      <c r="C28" s="6">
        <v>68</v>
      </c>
      <c r="D28" s="6">
        <v>58</v>
      </c>
      <c r="E28" s="6">
        <v>15</v>
      </c>
      <c r="F28" s="6">
        <f t="shared" si="12"/>
        <v>23</v>
      </c>
      <c r="G28" s="6">
        <v>16</v>
      </c>
      <c r="H28" s="6">
        <v>6</v>
      </c>
      <c r="I28" s="6">
        <v>0</v>
      </c>
      <c r="J28" s="6">
        <v>1</v>
      </c>
      <c r="K28" s="6">
        <v>8</v>
      </c>
      <c r="L28" s="6">
        <v>7</v>
      </c>
      <c r="M28" s="6">
        <v>1</v>
      </c>
      <c r="N28" s="6">
        <v>5</v>
      </c>
      <c r="O28" s="6">
        <v>2</v>
      </c>
      <c r="P28" s="6">
        <v>0</v>
      </c>
      <c r="Q28" s="6">
        <v>0</v>
      </c>
      <c r="R28" s="6">
        <v>0</v>
      </c>
      <c r="S28" s="6">
        <v>0</v>
      </c>
      <c r="T28" s="8">
        <f t="shared" si="13"/>
        <v>0.47058823529411764</v>
      </c>
      <c r="U28" s="9">
        <f t="shared" si="14"/>
        <v>0.55172413793103448</v>
      </c>
      <c r="V28" s="9">
        <f t="shared" si="15"/>
        <v>1.022312373225152</v>
      </c>
      <c r="W28" s="9">
        <f t="shared" si="16"/>
        <v>0.39655172413793105</v>
      </c>
    </row>
    <row r="29" spans="1:23" x14ac:dyDescent="0.3">
      <c r="A29" s="5">
        <v>2012</v>
      </c>
      <c r="B29" s="6">
        <v>24</v>
      </c>
      <c r="C29" s="6">
        <v>93</v>
      </c>
      <c r="D29" s="6">
        <v>77</v>
      </c>
      <c r="E29" s="6">
        <v>20</v>
      </c>
      <c r="F29" s="6">
        <f t="shared" si="12"/>
        <v>28</v>
      </c>
      <c r="G29" s="6">
        <v>21</v>
      </c>
      <c r="H29" s="6">
        <v>5</v>
      </c>
      <c r="I29" s="6">
        <v>0</v>
      </c>
      <c r="J29" s="6">
        <v>2</v>
      </c>
      <c r="K29" s="6">
        <v>16</v>
      </c>
      <c r="L29" s="6">
        <v>10</v>
      </c>
      <c r="M29" s="6">
        <v>0</v>
      </c>
      <c r="N29" s="6">
        <v>12</v>
      </c>
      <c r="O29" s="6">
        <v>6</v>
      </c>
      <c r="P29" s="6">
        <v>2</v>
      </c>
      <c r="Q29" s="6">
        <v>2</v>
      </c>
      <c r="R29" s="6">
        <v>6</v>
      </c>
      <c r="S29" s="6">
        <v>0</v>
      </c>
      <c r="T29" s="8">
        <f t="shared" si="13"/>
        <v>0.4731182795698925</v>
      </c>
      <c r="U29" s="9">
        <f t="shared" si="14"/>
        <v>0.50649350649350644</v>
      </c>
      <c r="V29" s="9">
        <f t="shared" si="15"/>
        <v>0.97961178606339894</v>
      </c>
      <c r="W29" s="9">
        <f t="shared" si="16"/>
        <v>0.36363636363636365</v>
      </c>
    </row>
    <row r="30" spans="1:23" x14ac:dyDescent="0.3">
      <c r="A30" s="5">
        <v>2013</v>
      </c>
      <c r="B30" s="6">
        <v>9</v>
      </c>
      <c r="C30" s="6">
        <v>31</v>
      </c>
      <c r="D30" s="6">
        <v>26</v>
      </c>
      <c r="E30" s="6">
        <v>4</v>
      </c>
      <c r="F30" s="6">
        <f t="shared" si="12"/>
        <v>7</v>
      </c>
      <c r="G30" s="6">
        <v>5</v>
      </c>
      <c r="H30" s="6">
        <v>1</v>
      </c>
      <c r="I30" s="6">
        <v>1</v>
      </c>
      <c r="J30" s="6">
        <v>0</v>
      </c>
      <c r="K30" s="6">
        <v>5</v>
      </c>
      <c r="L30" s="6">
        <v>3</v>
      </c>
      <c r="M30" s="6">
        <v>0</v>
      </c>
      <c r="N30" s="6">
        <v>3</v>
      </c>
      <c r="O30" s="6">
        <v>2</v>
      </c>
      <c r="P30" s="6">
        <v>2</v>
      </c>
      <c r="Q30" s="6">
        <v>0</v>
      </c>
      <c r="R30" s="6">
        <v>0</v>
      </c>
      <c r="S30" s="6">
        <v>0</v>
      </c>
      <c r="T30" s="8">
        <f t="shared" si="13"/>
        <v>0.38709677419354838</v>
      </c>
      <c r="U30" s="9">
        <f t="shared" si="14"/>
        <v>0.38461538461538464</v>
      </c>
      <c r="V30" s="9">
        <f t="shared" si="15"/>
        <v>0.77171215880893307</v>
      </c>
      <c r="W30" s="9">
        <f t="shared" si="16"/>
        <v>0.26923076923076922</v>
      </c>
    </row>
    <row r="31" spans="1:23" x14ac:dyDescent="0.3">
      <c r="A31" s="5" t="s">
        <v>26</v>
      </c>
      <c r="B31" s="10">
        <f>SUM(B25:B30)</f>
        <v>77</v>
      </c>
      <c r="C31" s="10">
        <f t="shared" ref="C31:S31" si="17">SUM(C25:C30)</f>
        <v>287</v>
      </c>
      <c r="D31" s="10">
        <f t="shared" si="17"/>
        <v>235</v>
      </c>
      <c r="E31" s="10">
        <f t="shared" si="17"/>
        <v>52</v>
      </c>
      <c r="F31" s="10">
        <f t="shared" si="17"/>
        <v>74</v>
      </c>
      <c r="G31" s="10">
        <f t="shared" si="17"/>
        <v>54</v>
      </c>
      <c r="H31" s="10">
        <f t="shared" si="17"/>
        <v>15</v>
      </c>
      <c r="I31" s="10">
        <f t="shared" si="17"/>
        <v>1</v>
      </c>
      <c r="J31" s="10">
        <f t="shared" si="17"/>
        <v>4</v>
      </c>
      <c r="K31" s="10">
        <f t="shared" si="17"/>
        <v>40</v>
      </c>
      <c r="L31" s="10">
        <f t="shared" si="17"/>
        <v>39</v>
      </c>
      <c r="M31" s="10">
        <f t="shared" si="17"/>
        <v>2</v>
      </c>
      <c r="N31" s="10">
        <f t="shared" si="17"/>
        <v>26</v>
      </c>
      <c r="O31" s="10">
        <f t="shared" si="17"/>
        <v>11</v>
      </c>
      <c r="P31" s="10">
        <f t="shared" si="17"/>
        <v>5</v>
      </c>
      <c r="Q31" s="10">
        <f t="shared" si="17"/>
        <v>4</v>
      </c>
      <c r="R31" s="10">
        <f t="shared" si="17"/>
        <v>10</v>
      </c>
      <c r="S31" s="10">
        <f t="shared" si="17"/>
        <v>0</v>
      </c>
      <c r="T31" s="11">
        <f t="shared" ref="T31" si="18">(G31+H31+I31+J31+L31+O31)/(D31+L31+O31+M31)</f>
        <v>0.43205574912891986</v>
      </c>
      <c r="U31" s="12">
        <f t="shared" ref="U31" si="19">(G31+H31*2+I31*3+J31*4)/D31</f>
        <v>0.43829787234042555</v>
      </c>
      <c r="V31" s="12">
        <f t="shared" ref="V31" si="20">T31+U31</f>
        <v>0.87035362146934547</v>
      </c>
      <c r="W31" s="12">
        <f t="shared" ref="W31" si="21">(G31+H31+I31+J31)/D31</f>
        <v>0.31489361702127661</v>
      </c>
    </row>
    <row r="34" spans="1:23" ht="15.6" x14ac:dyDescent="0.3">
      <c r="A34" s="4" t="s">
        <v>25</v>
      </c>
      <c r="B34" s="5" t="s">
        <v>3</v>
      </c>
      <c r="C34" s="5" t="s">
        <v>4</v>
      </c>
      <c r="D34" s="5" t="s">
        <v>5</v>
      </c>
      <c r="E34" s="5" t="s">
        <v>6</v>
      </c>
      <c r="F34" s="5" t="s">
        <v>7</v>
      </c>
      <c r="G34" s="5" t="s">
        <v>8</v>
      </c>
      <c r="H34" s="5" t="s">
        <v>9</v>
      </c>
      <c r="I34" s="5" t="s">
        <v>10</v>
      </c>
      <c r="J34" s="5" t="s">
        <v>11</v>
      </c>
      <c r="K34" s="5" t="s">
        <v>12</v>
      </c>
      <c r="L34" s="5" t="s">
        <v>13</v>
      </c>
      <c r="M34" s="5" t="s">
        <v>14</v>
      </c>
      <c r="N34" s="5" t="s">
        <v>15</v>
      </c>
      <c r="O34" s="5" t="s">
        <v>16</v>
      </c>
      <c r="P34" s="5" t="s">
        <v>17</v>
      </c>
      <c r="Q34" s="5" t="s">
        <v>18</v>
      </c>
      <c r="R34" s="5" t="s">
        <v>19</v>
      </c>
      <c r="S34" s="5" t="s">
        <v>20</v>
      </c>
      <c r="T34" s="5" t="s">
        <v>21</v>
      </c>
      <c r="U34" s="5" t="s">
        <v>22</v>
      </c>
      <c r="V34" s="5" t="s">
        <v>23</v>
      </c>
      <c r="W34" s="5" t="s">
        <v>24</v>
      </c>
    </row>
    <row r="35" spans="1:23" x14ac:dyDescent="0.3">
      <c r="A35" s="5">
        <v>2007</v>
      </c>
      <c r="B35" s="6">
        <v>7</v>
      </c>
      <c r="C35" s="6">
        <v>29</v>
      </c>
      <c r="D35" s="6">
        <v>23</v>
      </c>
      <c r="E35" s="6">
        <v>7</v>
      </c>
      <c r="F35" s="6">
        <f>G35+H35+I35+J35</f>
        <v>8</v>
      </c>
      <c r="G35" s="6">
        <v>6</v>
      </c>
      <c r="H35" s="6">
        <v>2</v>
      </c>
      <c r="I35" s="6">
        <v>0</v>
      </c>
      <c r="J35" s="6">
        <v>0</v>
      </c>
      <c r="K35" s="6">
        <v>2</v>
      </c>
      <c r="L35" s="6">
        <v>4</v>
      </c>
      <c r="M35" s="6">
        <v>2</v>
      </c>
      <c r="N35" s="6">
        <v>4</v>
      </c>
      <c r="O35" s="6">
        <v>0</v>
      </c>
      <c r="P35" s="6">
        <v>0</v>
      </c>
      <c r="Q35" s="6">
        <v>0</v>
      </c>
      <c r="R35" s="6">
        <v>2</v>
      </c>
      <c r="S35" s="6">
        <v>0</v>
      </c>
      <c r="T35" s="8">
        <f t="shared" ref="T35:T41" si="22">(G35+H35+I35+J35+L35+O35)/(D35+L35+O35+M35)</f>
        <v>0.41379310344827586</v>
      </c>
      <c r="U35" s="9">
        <f t="shared" ref="U35:U41" si="23">(G35+H35*2+I35*3)/D35</f>
        <v>0.43478260869565216</v>
      </c>
      <c r="V35" s="9">
        <f t="shared" ref="V35:V41" si="24">T35+U35</f>
        <v>0.84857571214392802</v>
      </c>
      <c r="W35" s="9">
        <f t="shared" ref="W35:W41" si="25">(G35+H35+I35+J35)/D35</f>
        <v>0.34782608695652173</v>
      </c>
    </row>
    <row r="36" spans="1:23" x14ac:dyDescent="0.3">
      <c r="A36" s="5">
        <v>2008</v>
      </c>
      <c r="B36" s="6">
        <v>2</v>
      </c>
      <c r="C36" s="6">
        <v>1</v>
      </c>
      <c r="D36" s="6">
        <v>1</v>
      </c>
      <c r="E36" s="6">
        <v>0</v>
      </c>
      <c r="F36" s="6">
        <f>G36+H36+I36+J36</f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8">
        <f t="shared" si="22"/>
        <v>0</v>
      </c>
      <c r="U36" s="9">
        <f t="shared" si="23"/>
        <v>0</v>
      </c>
      <c r="V36" s="9">
        <f t="shared" si="24"/>
        <v>0</v>
      </c>
      <c r="W36" s="9">
        <f t="shared" si="25"/>
        <v>0</v>
      </c>
    </row>
    <row r="37" spans="1:23" x14ac:dyDescent="0.3">
      <c r="A37" s="5">
        <v>2009</v>
      </c>
      <c r="B37" s="6">
        <v>10</v>
      </c>
      <c r="C37" s="6">
        <v>40</v>
      </c>
      <c r="D37" s="6">
        <v>36</v>
      </c>
      <c r="E37" s="6">
        <v>4</v>
      </c>
      <c r="F37" s="6">
        <f>G37+H37+I37+J37</f>
        <v>10</v>
      </c>
      <c r="G37" s="6">
        <v>9</v>
      </c>
      <c r="H37" s="6">
        <v>1</v>
      </c>
      <c r="I37" s="6">
        <v>0</v>
      </c>
      <c r="J37" s="6">
        <v>0</v>
      </c>
      <c r="K37" s="6">
        <v>1</v>
      </c>
      <c r="L37" s="6">
        <v>1</v>
      </c>
      <c r="M37" s="6">
        <v>2</v>
      </c>
      <c r="N37" s="6">
        <v>4</v>
      </c>
      <c r="O37" s="6">
        <v>1</v>
      </c>
      <c r="P37" s="6">
        <v>4</v>
      </c>
      <c r="Q37" s="6">
        <v>1</v>
      </c>
      <c r="R37" s="6">
        <v>1</v>
      </c>
      <c r="S37" s="6">
        <v>0</v>
      </c>
      <c r="T37" s="8">
        <f t="shared" si="22"/>
        <v>0.3</v>
      </c>
      <c r="U37" s="9">
        <f t="shared" si="23"/>
        <v>0.30555555555555558</v>
      </c>
      <c r="V37" s="9">
        <f t="shared" si="24"/>
        <v>0.60555555555555562</v>
      </c>
      <c r="W37" s="9">
        <f t="shared" si="25"/>
        <v>0.27777777777777779</v>
      </c>
    </row>
    <row r="38" spans="1:23" x14ac:dyDescent="0.3">
      <c r="A38" s="5">
        <v>2010</v>
      </c>
      <c r="B38" s="6">
        <v>23</v>
      </c>
      <c r="C38" s="6">
        <v>66</v>
      </c>
      <c r="D38" s="6">
        <v>59</v>
      </c>
      <c r="E38" s="6">
        <v>11</v>
      </c>
      <c r="F38" s="6">
        <f>G38+H38+I38+J38</f>
        <v>20</v>
      </c>
      <c r="G38" s="6">
        <v>17</v>
      </c>
      <c r="H38" s="6">
        <v>2</v>
      </c>
      <c r="I38" s="6">
        <v>1</v>
      </c>
      <c r="J38" s="6">
        <v>0</v>
      </c>
      <c r="K38" s="6">
        <v>7</v>
      </c>
      <c r="L38" s="6">
        <v>2</v>
      </c>
      <c r="M38" s="6">
        <v>3</v>
      </c>
      <c r="N38" s="6">
        <v>9</v>
      </c>
      <c r="O38" s="6">
        <v>2</v>
      </c>
      <c r="P38" s="6">
        <v>4</v>
      </c>
      <c r="Q38" s="6">
        <v>0</v>
      </c>
      <c r="R38" s="6">
        <v>6</v>
      </c>
      <c r="S38" s="6">
        <v>0</v>
      </c>
      <c r="T38" s="8">
        <f t="shared" si="22"/>
        <v>0.36363636363636365</v>
      </c>
      <c r="U38" s="9">
        <f t="shared" si="23"/>
        <v>0.40677966101694918</v>
      </c>
      <c r="V38" s="9">
        <f t="shared" si="24"/>
        <v>0.77041602465331283</v>
      </c>
      <c r="W38" s="9">
        <f t="shared" si="25"/>
        <v>0.33898305084745761</v>
      </c>
    </row>
    <row r="39" spans="1:23" x14ac:dyDescent="0.3">
      <c r="A39" s="5">
        <v>2011</v>
      </c>
      <c r="B39" s="6">
        <v>20</v>
      </c>
      <c r="C39" s="6">
        <v>79</v>
      </c>
      <c r="D39" s="6">
        <v>72</v>
      </c>
      <c r="E39" s="6">
        <v>16</v>
      </c>
      <c r="F39" s="6">
        <f>G39+H39+I39+J39</f>
        <v>19</v>
      </c>
      <c r="G39" s="6">
        <v>13</v>
      </c>
      <c r="H39" s="6">
        <v>3</v>
      </c>
      <c r="I39" s="6">
        <v>2</v>
      </c>
      <c r="J39" s="6">
        <v>1</v>
      </c>
      <c r="K39" s="6">
        <v>13</v>
      </c>
      <c r="L39" s="6">
        <v>3</v>
      </c>
      <c r="M39" s="6">
        <v>2</v>
      </c>
      <c r="N39" s="6">
        <v>2</v>
      </c>
      <c r="O39" s="6">
        <v>2</v>
      </c>
      <c r="P39" s="6">
        <v>1</v>
      </c>
      <c r="Q39" s="6">
        <v>1</v>
      </c>
      <c r="R39" s="6">
        <v>8</v>
      </c>
      <c r="S39" s="6">
        <v>1</v>
      </c>
      <c r="T39" s="8">
        <f t="shared" si="22"/>
        <v>0.30379746835443039</v>
      </c>
      <c r="U39" s="9">
        <f t="shared" si="23"/>
        <v>0.34722222222222221</v>
      </c>
      <c r="V39" s="9">
        <f t="shared" si="24"/>
        <v>0.65101969057665254</v>
      </c>
      <c r="W39" s="9">
        <f t="shared" si="25"/>
        <v>0.2638888888888889</v>
      </c>
    </row>
    <row r="40" spans="1:23" x14ac:dyDescent="0.3">
      <c r="A40" s="5">
        <v>2012</v>
      </c>
      <c r="B40" s="6">
        <v>22</v>
      </c>
      <c r="C40" s="6">
        <v>91</v>
      </c>
      <c r="D40" s="6">
        <v>79</v>
      </c>
      <c r="E40" s="6">
        <v>20</v>
      </c>
      <c r="F40" s="6">
        <v>22</v>
      </c>
      <c r="G40" s="6">
        <v>18</v>
      </c>
      <c r="H40" s="6">
        <v>3</v>
      </c>
      <c r="I40" s="6">
        <v>1</v>
      </c>
      <c r="J40" s="6">
        <v>0</v>
      </c>
      <c r="K40" s="6">
        <v>14</v>
      </c>
      <c r="L40" s="6">
        <v>9</v>
      </c>
      <c r="M40" s="6">
        <v>0</v>
      </c>
      <c r="N40" s="6">
        <v>11</v>
      </c>
      <c r="O40" s="6">
        <v>1</v>
      </c>
      <c r="P40" s="6">
        <v>3</v>
      </c>
      <c r="Q40" s="6">
        <v>2</v>
      </c>
      <c r="R40" s="6">
        <v>5</v>
      </c>
      <c r="S40" s="6">
        <v>0</v>
      </c>
      <c r="T40" s="8">
        <f>(G40+H40+I40+J40+L40+O40)/(D40+L40+O40+M40)</f>
        <v>0.3595505617977528</v>
      </c>
      <c r="U40" s="9">
        <f>(G40+H40*2+I40*3)/D40</f>
        <v>0.34177215189873417</v>
      </c>
      <c r="V40" s="9">
        <f>T40+U40</f>
        <v>0.70132271369648702</v>
      </c>
      <c r="W40" s="9">
        <f>(G40+H40+I40+J40)/D40</f>
        <v>0.27848101265822783</v>
      </c>
    </row>
    <row r="41" spans="1:23" x14ac:dyDescent="0.3">
      <c r="A41" s="5" t="s">
        <v>26</v>
      </c>
      <c r="B41" s="5">
        <f>SUM(B35:B40)</f>
        <v>84</v>
      </c>
      <c r="C41" s="5">
        <f t="shared" ref="C41:S41" si="26">SUM(C35:C40)</f>
        <v>306</v>
      </c>
      <c r="D41" s="5">
        <f t="shared" si="26"/>
        <v>270</v>
      </c>
      <c r="E41" s="5">
        <f t="shared" si="26"/>
        <v>58</v>
      </c>
      <c r="F41" s="5">
        <f t="shared" si="26"/>
        <v>79</v>
      </c>
      <c r="G41" s="5">
        <f t="shared" si="26"/>
        <v>63</v>
      </c>
      <c r="H41" s="5">
        <f t="shared" si="26"/>
        <v>11</v>
      </c>
      <c r="I41" s="5">
        <f t="shared" si="26"/>
        <v>4</v>
      </c>
      <c r="J41" s="5">
        <f t="shared" si="26"/>
        <v>1</v>
      </c>
      <c r="K41" s="5">
        <f t="shared" si="26"/>
        <v>37</v>
      </c>
      <c r="L41" s="5">
        <f t="shared" si="26"/>
        <v>19</v>
      </c>
      <c r="M41" s="5">
        <f t="shared" si="26"/>
        <v>9</v>
      </c>
      <c r="N41" s="5">
        <f t="shared" si="26"/>
        <v>30</v>
      </c>
      <c r="O41" s="5">
        <f t="shared" si="26"/>
        <v>6</v>
      </c>
      <c r="P41" s="5">
        <f t="shared" si="26"/>
        <v>12</v>
      </c>
      <c r="Q41" s="5">
        <f t="shared" si="26"/>
        <v>4</v>
      </c>
      <c r="R41" s="5">
        <f t="shared" si="26"/>
        <v>22</v>
      </c>
      <c r="S41" s="5">
        <f t="shared" si="26"/>
        <v>1</v>
      </c>
      <c r="T41" s="11">
        <f t="shared" si="22"/>
        <v>0.34210526315789475</v>
      </c>
      <c r="U41" s="12">
        <f t="shared" si="23"/>
        <v>0.35925925925925928</v>
      </c>
      <c r="V41" s="12">
        <f t="shared" si="24"/>
        <v>0.70136452241715408</v>
      </c>
      <c r="W41" s="12">
        <f t="shared" si="25"/>
        <v>0.29259259259259257</v>
      </c>
    </row>
    <row r="44" spans="1:23" ht="15.6" x14ac:dyDescent="0.3">
      <c r="A44" s="4" t="s">
        <v>27</v>
      </c>
      <c r="B44" s="5" t="s">
        <v>3</v>
      </c>
      <c r="C44" s="5" t="s">
        <v>4</v>
      </c>
      <c r="D44" s="5" t="s">
        <v>5</v>
      </c>
      <c r="E44" s="5" t="s">
        <v>6</v>
      </c>
      <c r="F44" s="5" t="s">
        <v>7</v>
      </c>
      <c r="G44" s="5" t="s">
        <v>8</v>
      </c>
      <c r="H44" s="5" t="s">
        <v>9</v>
      </c>
      <c r="I44" s="5" t="s">
        <v>10</v>
      </c>
      <c r="J44" s="5" t="s">
        <v>11</v>
      </c>
      <c r="K44" s="5" t="s">
        <v>12</v>
      </c>
      <c r="L44" s="5" t="s">
        <v>13</v>
      </c>
      <c r="M44" s="5" t="s">
        <v>14</v>
      </c>
      <c r="N44" s="5" t="s">
        <v>15</v>
      </c>
      <c r="O44" s="5" t="s">
        <v>16</v>
      </c>
      <c r="P44" s="5" t="s">
        <v>17</v>
      </c>
      <c r="Q44" s="5" t="s">
        <v>18</v>
      </c>
      <c r="R44" s="5" t="s">
        <v>19</v>
      </c>
      <c r="S44" s="5" t="s">
        <v>20</v>
      </c>
      <c r="T44" s="5" t="s">
        <v>21</v>
      </c>
      <c r="U44" s="5" t="s">
        <v>22</v>
      </c>
      <c r="V44" s="5" t="s">
        <v>23</v>
      </c>
      <c r="W44" s="5" t="s">
        <v>24</v>
      </c>
    </row>
    <row r="45" spans="1:23" x14ac:dyDescent="0.3">
      <c r="A45" s="5">
        <v>2009</v>
      </c>
      <c r="B45" s="6">
        <v>23</v>
      </c>
      <c r="C45" s="6">
        <v>91</v>
      </c>
      <c r="D45" s="6">
        <v>76</v>
      </c>
      <c r="E45" s="6">
        <v>17</v>
      </c>
      <c r="F45" s="6">
        <f>G45+H45+I45+J45</f>
        <v>23</v>
      </c>
      <c r="G45" s="6">
        <v>13</v>
      </c>
      <c r="H45" s="6">
        <v>8</v>
      </c>
      <c r="I45" s="6">
        <v>1</v>
      </c>
      <c r="J45" s="6">
        <v>1</v>
      </c>
      <c r="K45" s="6">
        <v>11</v>
      </c>
      <c r="L45" s="6">
        <v>9</v>
      </c>
      <c r="M45" s="6">
        <v>0</v>
      </c>
      <c r="N45" s="6">
        <v>8</v>
      </c>
      <c r="O45" s="6">
        <v>6</v>
      </c>
      <c r="P45" s="6">
        <v>3</v>
      </c>
      <c r="Q45" s="6">
        <v>0</v>
      </c>
      <c r="R45" s="6">
        <v>4</v>
      </c>
      <c r="S45" s="6">
        <v>0</v>
      </c>
      <c r="T45" s="8">
        <f>(G45+H45+I45+J45+L45+O45)/(D45+L45+O45+M45)</f>
        <v>0.4175824175824176</v>
      </c>
      <c r="U45" s="9">
        <f>(G45+H45*2+I45*3)/D45</f>
        <v>0.42105263157894735</v>
      </c>
      <c r="V45" s="9">
        <f>T45+U45</f>
        <v>0.838635049161365</v>
      </c>
      <c r="W45" s="9">
        <f>(G45+H45+I45+J45)/D45</f>
        <v>0.30263157894736842</v>
      </c>
    </row>
    <row r="46" spans="1:23" x14ac:dyDescent="0.3">
      <c r="A46" s="5">
        <v>2010</v>
      </c>
      <c r="B46" s="6">
        <v>24</v>
      </c>
      <c r="C46" s="6">
        <v>111</v>
      </c>
      <c r="D46" s="6">
        <v>92</v>
      </c>
      <c r="E46" s="6">
        <v>28</v>
      </c>
      <c r="F46" s="6">
        <f>G46+H46+I46+J46</f>
        <v>35</v>
      </c>
      <c r="G46" s="6">
        <v>24</v>
      </c>
      <c r="H46" s="6">
        <v>8</v>
      </c>
      <c r="I46" s="6">
        <v>1</v>
      </c>
      <c r="J46" s="6">
        <v>2</v>
      </c>
      <c r="K46" s="6">
        <v>11</v>
      </c>
      <c r="L46" s="6">
        <v>11</v>
      </c>
      <c r="M46" s="6">
        <v>4</v>
      </c>
      <c r="N46" s="6">
        <v>8</v>
      </c>
      <c r="O46" s="6">
        <v>4</v>
      </c>
      <c r="P46" s="6">
        <v>3</v>
      </c>
      <c r="Q46" s="6">
        <v>1</v>
      </c>
      <c r="R46" s="6">
        <v>9</v>
      </c>
      <c r="S46" s="6">
        <v>0</v>
      </c>
      <c r="T46" s="8">
        <f>(G46+H46+I46+J46+L46+O46)/(D46+L46+O46+M46)</f>
        <v>0.45045045045045046</v>
      </c>
      <c r="U46" s="9">
        <f>(G46+H46*2+I46*3)/D46</f>
        <v>0.46739130434782611</v>
      </c>
      <c r="V46" s="9">
        <f>T46+U46</f>
        <v>0.91784175479827657</v>
      </c>
      <c r="W46" s="9">
        <f>(G46+H46+I46+J46)/D46</f>
        <v>0.38043478260869568</v>
      </c>
    </row>
    <row r="47" spans="1:23" x14ac:dyDescent="0.3">
      <c r="A47" s="5">
        <v>2011</v>
      </c>
      <c r="B47" s="6">
        <v>18</v>
      </c>
      <c r="C47" s="6">
        <v>72</v>
      </c>
      <c r="D47" s="6">
        <v>65</v>
      </c>
      <c r="E47" s="6">
        <v>11</v>
      </c>
      <c r="F47" s="6">
        <f>G47+H47+I47+J47</f>
        <v>18</v>
      </c>
      <c r="G47" s="6">
        <v>14</v>
      </c>
      <c r="H47" s="6">
        <v>3</v>
      </c>
      <c r="I47" s="6">
        <v>0</v>
      </c>
      <c r="J47" s="6">
        <v>1</v>
      </c>
      <c r="K47" s="6">
        <v>11</v>
      </c>
      <c r="L47" s="6">
        <v>7</v>
      </c>
      <c r="M47" s="6">
        <v>0</v>
      </c>
      <c r="N47" s="6">
        <v>6</v>
      </c>
      <c r="O47" s="6">
        <v>0</v>
      </c>
      <c r="P47" s="6">
        <v>0</v>
      </c>
      <c r="Q47" s="6">
        <v>1</v>
      </c>
      <c r="R47" s="6">
        <v>3</v>
      </c>
      <c r="S47" s="6">
        <v>1</v>
      </c>
      <c r="T47" s="8">
        <f>(G47+H47+I47+J47+L47+O47)/(D47+L47+O47+M47)</f>
        <v>0.34722222222222221</v>
      </c>
      <c r="U47" s="9">
        <f>(G47+H47*2+I47*3)/D47</f>
        <v>0.30769230769230771</v>
      </c>
      <c r="V47" s="9">
        <f>T47+U47</f>
        <v>0.65491452991452992</v>
      </c>
      <c r="W47" s="9">
        <f>(G47+H47+I47+J47)/D47</f>
        <v>0.27692307692307694</v>
      </c>
    </row>
    <row r="48" spans="1:23" x14ac:dyDescent="0.3">
      <c r="A48" s="5">
        <v>2012</v>
      </c>
      <c r="B48" s="6">
        <v>22</v>
      </c>
      <c r="C48" s="6">
        <v>91</v>
      </c>
      <c r="D48" s="6">
        <v>73</v>
      </c>
      <c r="E48" s="6">
        <v>16</v>
      </c>
      <c r="F48" s="6">
        <v>21</v>
      </c>
      <c r="G48" s="6">
        <v>8</v>
      </c>
      <c r="H48" s="6">
        <v>9</v>
      </c>
      <c r="I48" s="6">
        <v>1</v>
      </c>
      <c r="J48" s="6">
        <v>3</v>
      </c>
      <c r="K48" s="6">
        <v>23</v>
      </c>
      <c r="L48" s="6">
        <v>8</v>
      </c>
      <c r="M48" s="6">
        <v>0</v>
      </c>
      <c r="N48" s="6">
        <v>4</v>
      </c>
      <c r="O48" s="6">
        <v>8</v>
      </c>
      <c r="P48" s="6">
        <v>0</v>
      </c>
      <c r="Q48" s="6">
        <v>1</v>
      </c>
      <c r="R48" s="6">
        <v>7</v>
      </c>
      <c r="S48" s="6">
        <v>0</v>
      </c>
      <c r="T48" s="8">
        <f>(G48+H48+I48+J48+L48+O48)/(D48+L48+O48+M48)</f>
        <v>0.4157303370786517</v>
      </c>
      <c r="U48" s="9">
        <f>(G48+H48*2+I48*3)/D48</f>
        <v>0.39726027397260272</v>
      </c>
      <c r="V48" s="9">
        <f>T48+U48</f>
        <v>0.81299061105125436</v>
      </c>
      <c r="W48" s="9">
        <f>(G48+H48+I48+J48)/D48</f>
        <v>0.28767123287671231</v>
      </c>
    </row>
    <row r="49" spans="1:23" x14ac:dyDescent="0.3">
      <c r="A49" s="5" t="s">
        <v>26</v>
      </c>
      <c r="B49" s="5">
        <f>SUM(B45:B48)</f>
        <v>87</v>
      </c>
      <c r="C49" s="5">
        <f t="shared" ref="C49:S49" si="27">SUM(C45:C48)</f>
        <v>365</v>
      </c>
      <c r="D49" s="5">
        <f t="shared" si="27"/>
        <v>306</v>
      </c>
      <c r="E49" s="5">
        <f t="shared" si="27"/>
        <v>72</v>
      </c>
      <c r="F49" s="5">
        <f t="shared" si="27"/>
        <v>97</v>
      </c>
      <c r="G49" s="5">
        <f t="shared" si="27"/>
        <v>59</v>
      </c>
      <c r="H49" s="5">
        <f t="shared" si="27"/>
        <v>28</v>
      </c>
      <c r="I49" s="5">
        <f t="shared" si="27"/>
        <v>3</v>
      </c>
      <c r="J49" s="5">
        <f t="shared" si="27"/>
        <v>7</v>
      </c>
      <c r="K49" s="5">
        <f t="shared" si="27"/>
        <v>56</v>
      </c>
      <c r="L49" s="5">
        <f t="shared" si="27"/>
        <v>35</v>
      </c>
      <c r="M49" s="5">
        <f t="shared" si="27"/>
        <v>4</v>
      </c>
      <c r="N49" s="5">
        <f t="shared" si="27"/>
        <v>26</v>
      </c>
      <c r="O49" s="5">
        <f t="shared" si="27"/>
        <v>18</v>
      </c>
      <c r="P49" s="5">
        <f t="shared" si="27"/>
        <v>6</v>
      </c>
      <c r="Q49" s="5">
        <f t="shared" si="27"/>
        <v>3</v>
      </c>
      <c r="R49" s="5">
        <f t="shared" si="27"/>
        <v>23</v>
      </c>
      <c r="S49" s="5">
        <f t="shared" si="27"/>
        <v>1</v>
      </c>
      <c r="T49" s="11">
        <f>(G49+H49+I49+J49+L49+O49)/(D49+L49+O49+M49)</f>
        <v>0.41322314049586778</v>
      </c>
      <c r="U49" s="12">
        <f>(G49+H49*2+I49*3)/D49</f>
        <v>0.40522875816993464</v>
      </c>
      <c r="V49" s="12">
        <f>T49+U49</f>
        <v>0.81845189866580248</v>
      </c>
      <c r="W49" s="12">
        <f>(G49+H49+I49+J49)/D49</f>
        <v>0.31699346405228757</v>
      </c>
    </row>
    <row r="50" spans="1:23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11"/>
      <c r="U50" s="12"/>
      <c r="V50" s="12"/>
      <c r="W50" s="12"/>
    </row>
    <row r="52" spans="1:23" ht="15.6" x14ac:dyDescent="0.3">
      <c r="A52" s="4" t="s">
        <v>29</v>
      </c>
      <c r="B52" s="5" t="s">
        <v>3</v>
      </c>
      <c r="C52" s="5" t="s">
        <v>4</v>
      </c>
      <c r="D52" s="5" t="s">
        <v>5</v>
      </c>
      <c r="E52" s="5" t="s">
        <v>6</v>
      </c>
      <c r="F52" s="5" t="s">
        <v>7</v>
      </c>
      <c r="G52" s="5" t="s">
        <v>8</v>
      </c>
      <c r="H52" s="5" t="s">
        <v>9</v>
      </c>
      <c r="I52" s="5" t="s">
        <v>10</v>
      </c>
      <c r="J52" s="5" t="s">
        <v>11</v>
      </c>
      <c r="K52" s="5" t="s">
        <v>12</v>
      </c>
      <c r="L52" s="5" t="s">
        <v>13</v>
      </c>
      <c r="M52" s="5" t="s">
        <v>14</v>
      </c>
      <c r="N52" s="5" t="s">
        <v>15</v>
      </c>
      <c r="O52" s="5" t="s">
        <v>16</v>
      </c>
      <c r="P52" s="5" t="s">
        <v>17</v>
      </c>
      <c r="Q52" s="5" t="s">
        <v>18</v>
      </c>
      <c r="R52" s="5" t="s">
        <v>19</v>
      </c>
      <c r="S52" s="5" t="s">
        <v>20</v>
      </c>
      <c r="T52" s="5" t="s">
        <v>21</v>
      </c>
      <c r="U52" s="5" t="s">
        <v>22</v>
      </c>
      <c r="V52" s="5" t="s">
        <v>23</v>
      </c>
      <c r="W52" s="5" t="s">
        <v>24</v>
      </c>
    </row>
    <row r="53" spans="1:23" x14ac:dyDescent="0.3">
      <c r="A53" s="5">
        <v>2008</v>
      </c>
      <c r="B53" s="6">
        <v>25</v>
      </c>
      <c r="C53" s="6">
        <v>91</v>
      </c>
      <c r="D53" s="6">
        <v>80</v>
      </c>
      <c r="E53" s="6">
        <v>8</v>
      </c>
      <c r="F53" s="6">
        <f t="shared" ref="F53:F56" si="28">G53+H53+I53+J53</f>
        <v>20</v>
      </c>
      <c r="G53" s="6">
        <v>16</v>
      </c>
      <c r="H53" s="6">
        <v>4</v>
      </c>
      <c r="I53" s="6">
        <v>0</v>
      </c>
      <c r="J53" s="6">
        <v>0</v>
      </c>
      <c r="K53" s="6">
        <v>11</v>
      </c>
      <c r="L53" s="6">
        <v>8</v>
      </c>
      <c r="M53" s="6">
        <v>2</v>
      </c>
      <c r="N53" s="6">
        <v>9</v>
      </c>
      <c r="O53" s="6">
        <v>1</v>
      </c>
      <c r="P53" s="6">
        <v>5</v>
      </c>
      <c r="Q53" s="6">
        <v>2</v>
      </c>
      <c r="R53" s="6">
        <v>1</v>
      </c>
      <c r="S53" s="6">
        <v>0</v>
      </c>
      <c r="T53" s="8">
        <f t="shared" ref="T53:T56" si="29">(G53+H53+I53+J53+L53+O53)/(D53+L53+O53+M53)</f>
        <v>0.31868131868131866</v>
      </c>
      <c r="U53" s="9">
        <f t="shared" ref="U53:U56" si="30">(G53+H53*2+I53*3)/D53</f>
        <v>0.3</v>
      </c>
      <c r="V53" s="9">
        <f t="shared" ref="V53:V56" si="31">T53+U53</f>
        <v>0.6186813186813187</v>
      </c>
      <c r="W53" s="9">
        <f t="shared" ref="W53:W56" si="32">(G53+H53+I53+J53)/D53</f>
        <v>0.25</v>
      </c>
    </row>
    <row r="54" spans="1:23" x14ac:dyDescent="0.3">
      <c r="A54" s="5">
        <v>2009</v>
      </c>
      <c r="B54" s="6">
        <v>14</v>
      </c>
      <c r="C54" s="6">
        <v>51</v>
      </c>
      <c r="D54" s="6">
        <v>46</v>
      </c>
      <c r="E54" s="6">
        <v>5</v>
      </c>
      <c r="F54" s="6">
        <f t="shared" si="28"/>
        <v>10</v>
      </c>
      <c r="G54" s="6">
        <v>10</v>
      </c>
      <c r="H54" s="6">
        <v>0</v>
      </c>
      <c r="I54" s="6">
        <v>0</v>
      </c>
      <c r="J54" s="6">
        <v>0</v>
      </c>
      <c r="K54" s="6">
        <v>7</v>
      </c>
      <c r="L54" s="6">
        <v>5</v>
      </c>
      <c r="M54" s="6">
        <v>0</v>
      </c>
      <c r="N54" s="6">
        <v>5</v>
      </c>
      <c r="O54" s="6">
        <v>0</v>
      </c>
      <c r="P54" s="6">
        <v>4</v>
      </c>
      <c r="Q54" s="6">
        <v>0</v>
      </c>
      <c r="R54" s="6">
        <v>0</v>
      </c>
      <c r="S54" s="6">
        <v>0</v>
      </c>
      <c r="T54" s="8">
        <f t="shared" si="29"/>
        <v>0.29411764705882354</v>
      </c>
      <c r="U54" s="9">
        <f t="shared" si="30"/>
        <v>0.21739130434782608</v>
      </c>
      <c r="V54" s="9">
        <f t="shared" si="31"/>
        <v>0.51150895140664965</v>
      </c>
      <c r="W54" s="9">
        <f t="shared" si="32"/>
        <v>0.21739130434782608</v>
      </c>
    </row>
    <row r="55" spans="1:23" x14ac:dyDescent="0.3">
      <c r="A55" s="5">
        <v>2010</v>
      </c>
      <c r="B55" s="6">
        <v>20</v>
      </c>
      <c r="C55" s="6">
        <v>63</v>
      </c>
      <c r="D55" s="6">
        <v>59</v>
      </c>
      <c r="E55" s="6">
        <v>7</v>
      </c>
      <c r="F55" s="6">
        <f t="shared" si="28"/>
        <v>16</v>
      </c>
      <c r="G55" s="6">
        <v>15</v>
      </c>
      <c r="H55" s="6">
        <v>1</v>
      </c>
      <c r="I55" s="6">
        <v>0</v>
      </c>
      <c r="J55" s="6">
        <v>0</v>
      </c>
      <c r="K55" s="6">
        <v>5</v>
      </c>
      <c r="L55" s="6">
        <v>3</v>
      </c>
      <c r="M55" s="6">
        <v>1</v>
      </c>
      <c r="N55" s="6">
        <v>11</v>
      </c>
      <c r="O55" s="6">
        <v>0</v>
      </c>
      <c r="P55" s="6">
        <v>3</v>
      </c>
      <c r="Q55" s="6">
        <v>2</v>
      </c>
      <c r="R55" s="6">
        <v>0</v>
      </c>
      <c r="S55" s="6">
        <v>0</v>
      </c>
      <c r="T55" s="8">
        <f t="shared" si="29"/>
        <v>0.30158730158730157</v>
      </c>
      <c r="U55" s="9">
        <f t="shared" si="30"/>
        <v>0.28813559322033899</v>
      </c>
      <c r="V55" s="9">
        <f t="shared" si="31"/>
        <v>0.58972289480764051</v>
      </c>
      <c r="W55" s="9">
        <f t="shared" si="32"/>
        <v>0.2711864406779661</v>
      </c>
    </row>
    <row r="56" spans="1:23" x14ac:dyDescent="0.3">
      <c r="A56" s="5">
        <v>2011</v>
      </c>
      <c r="B56" s="6">
        <v>14</v>
      </c>
      <c r="C56" s="6">
        <v>35</v>
      </c>
      <c r="D56" s="6">
        <v>34</v>
      </c>
      <c r="E56" s="6">
        <v>6</v>
      </c>
      <c r="F56" s="6">
        <f t="shared" si="28"/>
        <v>17</v>
      </c>
      <c r="G56" s="6">
        <v>15</v>
      </c>
      <c r="H56" s="6">
        <v>2</v>
      </c>
      <c r="I56" s="6">
        <v>0</v>
      </c>
      <c r="J56" s="6">
        <v>0</v>
      </c>
      <c r="K56" s="6">
        <v>6</v>
      </c>
      <c r="L56" s="6">
        <v>1</v>
      </c>
      <c r="M56" s="6">
        <v>0</v>
      </c>
      <c r="N56" s="6">
        <v>3</v>
      </c>
      <c r="O56" s="6">
        <v>0</v>
      </c>
      <c r="P56" s="6">
        <v>0</v>
      </c>
      <c r="Q56" s="6">
        <v>0</v>
      </c>
      <c r="R56" s="6">
        <v>2</v>
      </c>
      <c r="S56" s="6">
        <v>0</v>
      </c>
      <c r="T56" s="8">
        <f t="shared" si="29"/>
        <v>0.51428571428571423</v>
      </c>
      <c r="U56" s="9">
        <f t="shared" si="30"/>
        <v>0.55882352941176472</v>
      </c>
      <c r="V56" s="9">
        <f t="shared" si="31"/>
        <v>1.073109243697479</v>
      </c>
      <c r="W56" s="9">
        <f t="shared" si="32"/>
        <v>0.5</v>
      </c>
    </row>
    <row r="57" spans="1:23" x14ac:dyDescent="0.3">
      <c r="A57" s="10" t="s">
        <v>26</v>
      </c>
      <c r="B57" s="10">
        <f>SUM(B53:B56)</f>
        <v>73</v>
      </c>
      <c r="C57" s="10">
        <f t="shared" ref="C57:S57" si="33">SUM(C53:C56)</f>
        <v>240</v>
      </c>
      <c r="D57" s="10">
        <f t="shared" si="33"/>
        <v>219</v>
      </c>
      <c r="E57" s="10">
        <f t="shared" si="33"/>
        <v>26</v>
      </c>
      <c r="F57" s="10">
        <f t="shared" si="33"/>
        <v>63</v>
      </c>
      <c r="G57" s="10">
        <f t="shared" si="33"/>
        <v>56</v>
      </c>
      <c r="H57" s="10">
        <f t="shared" si="33"/>
        <v>7</v>
      </c>
      <c r="I57" s="10">
        <f t="shared" si="33"/>
        <v>0</v>
      </c>
      <c r="J57" s="10">
        <f t="shared" si="33"/>
        <v>0</v>
      </c>
      <c r="K57" s="10">
        <f t="shared" si="33"/>
        <v>29</v>
      </c>
      <c r="L57" s="10">
        <f t="shared" si="33"/>
        <v>17</v>
      </c>
      <c r="M57" s="10">
        <f t="shared" si="33"/>
        <v>3</v>
      </c>
      <c r="N57" s="10">
        <f t="shared" si="33"/>
        <v>28</v>
      </c>
      <c r="O57" s="10">
        <f t="shared" si="33"/>
        <v>1</v>
      </c>
      <c r="P57" s="10">
        <f t="shared" si="33"/>
        <v>12</v>
      </c>
      <c r="Q57" s="10">
        <f t="shared" si="33"/>
        <v>4</v>
      </c>
      <c r="R57" s="10">
        <f t="shared" si="33"/>
        <v>3</v>
      </c>
      <c r="S57" s="10">
        <f t="shared" si="33"/>
        <v>0</v>
      </c>
      <c r="T57" s="11">
        <f t="shared" ref="T57" si="34">(G57+H57+I57+J57+L57+O57)/(D57+L57+O57+M57)</f>
        <v>0.33750000000000002</v>
      </c>
      <c r="U57" s="12">
        <f t="shared" ref="U57" si="35">(G57+H57*2+I57*3)/D57</f>
        <v>0.31963470319634701</v>
      </c>
      <c r="V57" s="12">
        <f t="shared" ref="V57" si="36">T57+U57</f>
        <v>0.65713470319634704</v>
      </c>
      <c r="W57" s="12">
        <f t="shared" ref="W57" si="37">(G57+H57+I57+J57)/D57</f>
        <v>0.28767123287671231</v>
      </c>
    </row>
    <row r="60" spans="1:23" ht="15.6" x14ac:dyDescent="0.3">
      <c r="A60" s="4" t="s">
        <v>30</v>
      </c>
      <c r="B60" s="5" t="s">
        <v>3</v>
      </c>
      <c r="C60" s="5" t="s">
        <v>4</v>
      </c>
      <c r="D60" s="5" t="s">
        <v>5</v>
      </c>
      <c r="E60" s="5" t="s">
        <v>6</v>
      </c>
      <c r="F60" s="5" t="s">
        <v>7</v>
      </c>
      <c r="G60" s="5" t="s">
        <v>8</v>
      </c>
      <c r="H60" s="5" t="s">
        <v>9</v>
      </c>
      <c r="I60" s="5" t="s">
        <v>10</v>
      </c>
      <c r="J60" s="5" t="s">
        <v>11</v>
      </c>
      <c r="K60" s="5" t="s">
        <v>12</v>
      </c>
      <c r="L60" s="5" t="s">
        <v>13</v>
      </c>
      <c r="M60" s="5" t="s">
        <v>14</v>
      </c>
      <c r="N60" s="5" t="s">
        <v>15</v>
      </c>
      <c r="O60" s="5" t="s">
        <v>16</v>
      </c>
      <c r="P60" s="5" t="s">
        <v>17</v>
      </c>
      <c r="Q60" s="5" t="s">
        <v>18</v>
      </c>
      <c r="R60" s="5" t="s">
        <v>19</v>
      </c>
      <c r="S60" s="5" t="s">
        <v>20</v>
      </c>
      <c r="T60" s="5" t="s">
        <v>21</v>
      </c>
      <c r="U60" s="5" t="s">
        <v>22</v>
      </c>
      <c r="V60" s="5" t="s">
        <v>23</v>
      </c>
      <c r="W60" s="5" t="s">
        <v>24</v>
      </c>
    </row>
    <row r="61" spans="1:23" x14ac:dyDescent="0.3">
      <c r="A61" s="5">
        <v>2008</v>
      </c>
      <c r="B61" s="6">
        <v>1</v>
      </c>
      <c r="C61" s="6">
        <v>3</v>
      </c>
      <c r="D61" s="6">
        <v>3</v>
      </c>
      <c r="E61" s="6">
        <v>0</v>
      </c>
      <c r="F61" s="6">
        <f t="shared" ref="F61:F66" si="38">G61+H61+I61+J61</f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2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8">
        <f t="shared" ref="T61:T64" si="39">(G61+H61+I61+J61+L61+O61)/(D61+L61+O61+M61)</f>
        <v>0</v>
      </c>
      <c r="U61" s="9">
        <f t="shared" ref="U61:U64" si="40">(G61+H61*2+I61*3)/D61</f>
        <v>0</v>
      </c>
      <c r="V61" s="9">
        <f t="shared" ref="V61:V64" si="41">T61+U61</f>
        <v>0</v>
      </c>
      <c r="W61" s="9">
        <f t="shared" ref="W61:W64" si="42">(G61+H61+I61+J61)/D61</f>
        <v>0</v>
      </c>
    </row>
    <row r="62" spans="1:23" x14ac:dyDescent="0.3">
      <c r="A62" s="5">
        <v>2009</v>
      </c>
      <c r="B62" s="6">
        <v>6</v>
      </c>
      <c r="C62" s="6">
        <v>13</v>
      </c>
      <c r="D62" s="6">
        <v>11</v>
      </c>
      <c r="E62" s="6">
        <v>1</v>
      </c>
      <c r="F62" s="6">
        <f t="shared" si="38"/>
        <v>2</v>
      </c>
      <c r="G62" s="6">
        <v>1</v>
      </c>
      <c r="H62" s="6">
        <v>1</v>
      </c>
      <c r="I62" s="6">
        <v>0</v>
      </c>
      <c r="J62" s="6">
        <v>0</v>
      </c>
      <c r="K62" s="6">
        <v>2</v>
      </c>
      <c r="L62" s="6">
        <v>2</v>
      </c>
      <c r="M62" s="6">
        <v>0</v>
      </c>
      <c r="N62" s="6">
        <v>8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8">
        <f t="shared" si="39"/>
        <v>0.30769230769230771</v>
      </c>
      <c r="U62" s="9">
        <f t="shared" si="40"/>
        <v>0.27272727272727271</v>
      </c>
      <c r="V62" s="9">
        <f t="shared" si="41"/>
        <v>0.58041958041958042</v>
      </c>
      <c r="W62" s="9">
        <f t="shared" si="42"/>
        <v>0.18181818181818182</v>
      </c>
    </row>
    <row r="63" spans="1:23" x14ac:dyDescent="0.3">
      <c r="A63" s="5">
        <v>2010</v>
      </c>
      <c r="B63" s="6">
        <v>1</v>
      </c>
      <c r="C63" s="6">
        <v>5</v>
      </c>
      <c r="D63" s="6">
        <v>3</v>
      </c>
      <c r="E63" s="6">
        <v>0</v>
      </c>
      <c r="F63" s="6">
        <f t="shared" si="38"/>
        <v>1</v>
      </c>
      <c r="G63" s="6">
        <v>1</v>
      </c>
      <c r="H63" s="6">
        <v>0</v>
      </c>
      <c r="I63" s="6">
        <v>0</v>
      </c>
      <c r="J63" s="6">
        <v>0</v>
      </c>
      <c r="K63" s="6">
        <v>0</v>
      </c>
      <c r="L63" s="6">
        <v>2</v>
      </c>
      <c r="M63" s="6">
        <v>0</v>
      </c>
      <c r="N63" s="6">
        <v>1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8">
        <f t="shared" si="39"/>
        <v>0.6</v>
      </c>
      <c r="U63" s="9">
        <f t="shared" si="40"/>
        <v>0.33333333333333331</v>
      </c>
      <c r="V63" s="9">
        <f t="shared" si="41"/>
        <v>0.93333333333333335</v>
      </c>
      <c r="W63" s="9">
        <f t="shared" si="42"/>
        <v>0.33333333333333331</v>
      </c>
    </row>
    <row r="64" spans="1:23" x14ac:dyDescent="0.3">
      <c r="A64" s="5">
        <v>2011</v>
      </c>
      <c r="B64" s="6">
        <v>10</v>
      </c>
      <c r="C64" s="6">
        <v>23</v>
      </c>
      <c r="D64" s="6">
        <v>19</v>
      </c>
      <c r="E64" s="6">
        <v>2</v>
      </c>
      <c r="F64" s="6">
        <f t="shared" si="38"/>
        <v>2</v>
      </c>
      <c r="G64" s="6">
        <v>2</v>
      </c>
      <c r="H64" s="6">
        <v>0</v>
      </c>
      <c r="I64" s="6">
        <v>0</v>
      </c>
      <c r="J64" s="6">
        <v>0</v>
      </c>
      <c r="K64" s="6">
        <v>1</v>
      </c>
      <c r="L64" s="6">
        <v>4</v>
      </c>
      <c r="M64" s="6">
        <v>0</v>
      </c>
      <c r="N64" s="6">
        <v>8</v>
      </c>
      <c r="O64" s="6">
        <v>0</v>
      </c>
      <c r="P64" s="6">
        <v>2</v>
      </c>
      <c r="Q64" s="6">
        <v>0</v>
      </c>
      <c r="R64" s="6">
        <v>1</v>
      </c>
      <c r="S64" s="6">
        <v>0</v>
      </c>
      <c r="T64" s="8">
        <f t="shared" si="39"/>
        <v>0.2608695652173913</v>
      </c>
      <c r="U64" s="9">
        <f t="shared" si="40"/>
        <v>0.10526315789473684</v>
      </c>
      <c r="V64" s="9">
        <f t="shared" si="41"/>
        <v>0.36613272311212813</v>
      </c>
      <c r="W64" s="9">
        <f t="shared" si="42"/>
        <v>0.10526315789473684</v>
      </c>
    </row>
    <row r="65" spans="1:23" x14ac:dyDescent="0.3">
      <c r="A65" s="5">
        <v>2012</v>
      </c>
      <c r="B65" s="6">
        <v>6</v>
      </c>
      <c r="C65" s="6">
        <v>17</v>
      </c>
      <c r="D65" s="6">
        <v>15</v>
      </c>
      <c r="E65" s="6">
        <v>1</v>
      </c>
      <c r="F65" s="6">
        <v>2</v>
      </c>
      <c r="G65" s="6">
        <v>1</v>
      </c>
      <c r="H65" s="6">
        <v>1</v>
      </c>
      <c r="I65" s="6">
        <v>0</v>
      </c>
      <c r="J65" s="6">
        <v>0</v>
      </c>
      <c r="K65" s="6">
        <v>4</v>
      </c>
      <c r="L65" s="6">
        <v>1</v>
      </c>
      <c r="M65" s="6">
        <v>0</v>
      </c>
      <c r="N65" s="6">
        <v>6</v>
      </c>
      <c r="O65" s="6">
        <v>1</v>
      </c>
      <c r="P65" s="6">
        <v>0</v>
      </c>
      <c r="Q65" s="6">
        <v>0</v>
      </c>
      <c r="R65" s="6">
        <v>0</v>
      </c>
      <c r="S65" s="6">
        <v>0</v>
      </c>
      <c r="T65" s="8">
        <f>(G65+H65+I65+J65+L65+O65)/(D65+L65+O65+M65)</f>
        <v>0.23529411764705882</v>
      </c>
      <c r="U65" s="9">
        <f>(G65+H65*2+I65*3)/D65</f>
        <v>0.2</v>
      </c>
      <c r="V65" s="9">
        <f>T65+U65</f>
        <v>0.43529411764705883</v>
      </c>
      <c r="W65" s="9">
        <f>(G65+H65+I65+J65)/D65</f>
        <v>0.13333333333333333</v>
      </c>
    </row>
    <row r="66" spans="1:23" x14ac:dyDescent="0.3">
      <c r="A66" s="5">
        <v>2013</v>
      </c>
      <c r="B66" s="6">
        <v>18</v>
      </c>
      <c r="C66" s="6">
        <v>65</v>
      </c>
      <c r="D66" s="6">
        <v>60</v>
      </c>
      <c r="E66" s="6">
        <v>6</v>
      </c>
      <c r="F66" s="6">
        <f t="shared" si="38"/>
        <v>13</v>
      </c>
      <c r="G66" s="6">
        <v>11</v>
      </c>
      <c r="H66" s="6">
        <v>2</v>
      </c>
      <c r="I66" s="6">
        <v>0</v>
      </c>
      <c r="J66" s="6">
        <v>0</v>
      </c>
      <c r="K66" s="6">
        <v>3</v>
      </c>
      <c r="L66" s="6">
        <v>4</v>
      </c>
      <c r="M66" s="6">
        <v>0</v>
      </c>
      <c r="N66" s="6">
        <v>12</v>
      </c>
      <c r="O66" s="6">
        <v>0</v>
      </c>
      <c r="P66" s="6">
        <v>0</v>
      </c>
      <c r="Q66" s="6">
        <v>2</v>
      </c>
      <c r="R66" s="6">
        <v>0</v>
      </c>
      <c r="S66" s="6">
        <v>0</v>
      </c>
      <c r="T66" s="8">
        <f>(G66+H66+I66+J66+L66+O66)/(D66+L66+O66+M66)</f>
        <v>0.265625</v>
      </c>
      <c r="U66" s="9">
        <f>(G66+H66*2+I66*3)/D66</f>
        <v>0.25</v>
      </c>
      <c r="V66" s="9">
        <f>T66+U66</f>
        <v>0.515625</v>
      </c>
      <c r="W66" s="9">
        <f>(G66+H66+I66+J66)/D66</f>
        <v>0.21666666666666667</v>
      </c>
    </row>
    <row r="67" spans="1:23" x14ac:dyDescent="0.3">
      <c r="A67" s="10" t="s">
        <v>26</v>
      </c>
      <c r="B67" s="10">
        <f>SUM(B61:B66)</f>
        <v>42</v>
      </c>
      <c r="C67" s="10">
        <f t="shared" ref="C67:S67" si="43">SUM(C61:C66)</f>
        <v>126</v>
      </c>
      <c r="D67" s="10">
        <f t="shared" si="43"/>
        <v>111</v>
      </c>
      <c r="E67" s="10">
        <f t="shared" si="43"/>
        <v>10</v>
      </c>
      <c r="F67" s="10">
        <f t="shared" si="43"/>
        <v>20</v>
      </c>
      <c r="G67" s="10">
        <f t="shared" si="43"/>
        <v>16</v>
      </c>
      <c r="H67" s="10">
        <f t="shared" si="43"/>
        <v>4</v>
      </c>
      <c r="I67" s="10">
        <f t="shared" si="43"/>
        <v>0</v>
      </c>
      <c r="J67" s="10">
        <f t="shared" si="43"/>
        <v>0</v>
      </c>
      <c r="K67" s="10">
        <f t="shared" si="43"/>
        <v>10</v>
      </c>
      <c r="L67" s="10">
        <f t="shared" si="43"/>
        <v>13</v>
      </c>
      <c r="M67" s="10">
        <f t="shared" si="43"/>
        <v>2</v>
      </c>
      <c r="N67" s="10">
        <f t="shared" si="43"/>
        <v>35</v>
      </c>
      <c r="O67" s="10">
        <f t="shared" si="43"/>
        <v>1</v>
      </c>
      <c r="P67" s="10">
        <f t="shared" si="43"/>
        <v>2</v>
      </c>
      <c r="Q67" s="10">
        <f t="shared" si="43"/>
        <v>2</v>
      </c>
      <c r="R67" s="10">
        <f t="shared" si="43"/>
        <v>1</v>
      </c>
      <c r="S67" s="10">
        <f t="shared" si="43"/>
        <v>0</v>
      </c>
      <c r="T67" s="11">
        <f>(G67+H67+I67+J67+L67+O67)/(D67+L67+O67+M67)</f>
        <v>0.26771653543307089</v>
      </c>
      <c r="U67" s="12">
        <f>(G67+H67*2+I67*3)/D67</f>
        <v>0.21621621621621623</v>
      </c>
      <c r="V67" s="12">
        <f>T67+U67</f>
        <v>0.48393275164928712</v>
      </c>
      <c r="W67" s="12">
        <f>(G67+H67+I67+J67)/D67</f>
        <v>0.18018018018018017</v>
      </c>
    </row>
    <row r="70" spans="1:23" ht="15.6" x14ac:dyDescent="0.3">
      <c r="A70" s="4" t="s">
        <v>62</v>
      </c>
      <c r="B70" s="5" t="s">
        <v>3</v>
      </c>
      <c r="C70" s="5" t="s">
        <v>4</v>
      </c>
      <c r="D70" s="5" t="s">
        <v>5</v>
      </c>
      <c r="E70" s="5" t="s">
        <v>6</v>
      </c>
      <c r="F70" s="5" t="s">
        <v>7</v>
      </c>
      <c r="G70" s="5" t="s">
        <v>8</v>
      </c>
      <c r="H70" s="5" t="s">
        <v>9</v>
      </c>
      <c r="I70" s="5" t="s">
        <v>10</v>
      </c>
      <c r="J70" s="5" t="s">
        <v>11</v>
      </c>
      <c r="K70" s="5" t="s">
        <v>12</v>
      </c>
      <c r="L70" s="5" t="s">
        <v>13</v>
      </c>
      <c r="M70" s="5" t="s">
        <v>14</v>
      </c>
      <c r="N70" s="5" t="s">
        <v>15</v>
      </c>
      <c r="O70" s="5" t="s">
        <v>16</v>
      </c>
      <c r="P70" s="5" t="s">
        <v>17</v>
      </c>
      <c r="Q70" s="5" t="s">
        <v>18</v>
      </c>
      <c r="R70" s="5" t="s">
        <v>19</v>
      </c>
      <c r="S70" s="5" t="s">
        <v>20</v>
      </c>
      <c r="T70" s="5" t="s">
        <v>21</v>
      </c>
      <c r="U70" s="5" t="s">
        <v>22</v>
      </c>
      <c r="V70" s="5" t="s">
        <v>23</v>
      </c>
      <c r="W70" s="5" t="s">
        <v>24</v>
      </c>
    </row>
    <row r="71" spans="1:23" x14ac:dyDescent="0.3">
      <c r="A71" s="5">
        <v>2008</v>
      </c>
      <c r="B71" s="6">
        <v>16</v>
      </c>
      <c r="C71" s="6">
        <v>64</v>
      </c>
      <c r="D71" s="6">
        <v>59</v>
      </c>
      <c r="E71" s="6">
        <v>3</v>
      </c>
      <c r="F71" s="6">
        <f>G71+H71+I71+J71</f>
        <v>11</v>
      </c>
      <c r="G71" s="6">
        <v>10</v>
      </c>
      <c r="H71" s="6">
        <v>1</v>
      </c>
      <c r="I71" s="6">
        <v>0</v>
      </c>
      <c r="J71" s="6">
        <v>0</v>
      </c>
      <c r="K71" s="6">
        <v>5</v>
      </c>
      <c r="L71" s="6">
        <v>4</v>
      </c>
      <c r="M71" s="6">
        <v>1</v>
      </c>
      <c r="N71" s="6">
        <v>6</v>
      </c>
      <c r="O71" s="6">
        <v>0</v>
      </c>
      <c r="P71" s="6">
        <v>3</v>
      </c>
      <c r="Q71" s="6">
        <v>1</v>
      </c>
      <c r="R71" s="6">
        <v>1</v>
      </c>
      <c r="S71" s="6">
        <v>1</v>
      </c>
      <c r="T71" s="8">
        <f t="shared" ref="T71:T74" si="44">(G71+H71+I71+J71+L71+O71)/(D71+L71+O71+M71)</f>
        <v>0.234375</v>
      </c>
      <c r="U71" s="9">
        <f t="shared" ref="U71:U74" si="45">(G71+H71*2+I71*3+J71*4)/D71</f>
        <v>0.20338983050847459</v>
      </c>
      <c r="V71" s="9">
        <f t="shared" ref="V71:V74" si="46">T71+U71</f>
        <v>0.43776483050847459</v>
      </c>
      <c r="W71" s="9">
        <f t="shared" ref="W71:W74" si="47">(G71+H71+I71+J71)/D71</f>
        <v>0.1864406779661017</v>
      </c>
    </row>
    <row r="72" spans="1:23" x14ac:dyDescent="0.3">
      <c r="A72" s="5">
        <v>2009</v>
      </c>
      <c r="B72" s="6">
        <v>15</v>
      </c>
      <c r="C72" s="6">
        <v>52</v>
      </c>
      <c r="D72" s="6">
        <v>43</v>
      </c>
      <c r="E72" s="6">
        <v>6</v>
      </c>
      <c r="F72" s="6">
        <f>G72+H72+I72+J72</f>
        <v>9</v>
      </c>
      <c r="G72" s="6">
        <v>8</v>
      </c>
      <c r="H72" s="6">
        <v>1</v>
      </c>
      <c r="I72" s="6">
        <v>0</v>
      </c>
      <c r="J72" s="6">
        <v>0</v>
      </c>
      <c r="K72" s="6">
        <v>6</v>
      </c>
      <c r="L72" s="6">
        <v>2</v>
      </c>
      <c r="M72" s="6">
        <v>6</v>
      </c>
      <c r="N72" s="6">
        <v>7</v>
      </c>
      <c r="O72" s="6">
        <v>1</v>
      </c>
      <c r="P72" s="6">
        <v>0</v>
      </c>
      <c r="Q72" s="6">
        <v>2</v>
      </c>
      <c r="R72" s="6">
        <v>0</v>
      </c>
      <c r="S72" s="6">
        <v>0</v>
      </c>
      <c r="T72" s="8">
        <f t="shared" si="44"/>
        <v>0.23076923076923078</v>
      </c>
      <c r="U72" s="9">
        <f t="shared" si="45"/>
        <v>0.23255813953488372</v>
      </c>
      <c r="V72" s="9">
        <f t="shared" si="46"/>
        <v>0.46332737030411453</v>
      </c>
      <c r="W72" s="9">
        <f t="shared" si="47"/>
        <v>0.20930232558139536</v>
      </c>
    </row>
    <row r="73" spans="1:23" x14ac:dyDescent="0.3">
      <c r="A73" s="5">
        <v>2010</v>
      </c>
      <c r="B73" s="6">
        <v>27</v>
      </c>
      <c r="C73" s="6">
        <v>102</v>
      </c>
      <c r="D73" s="6">
        <v>92</v>
      </c>
      <c r="E73" s="6">
        <v>16</v>
      </c>
      <c r="F73" s="6">
        <v>27</v>
      </c>
      <c r="G73" s="6">
        <v>22</v>
      </c>
      <c r="H73" s="6">
        <v>5</v>
      </c>
      <c r="I73" s="6">
        <v>0</v>
      </c>
      <c r="J73" s="6">
        <v>0</v>
      </c>
      <c r="K73" s="6">
        <v>13</v>
      </c>
      <c r="L73" s="6">
        <v>6</v>
      </c>
      <c r="M73" s="6">
        <v>3</v>
      </c>
      <c r="N73" s="6">
        <v>6</v>
      </c>
      <c r="O73" s="6">
        <v>1</v>
      </c>
      <c r="P73" s="6">
        <v>2</v>
      </c>
      <c r="Q73" s="6">
        <v>1</v>
      </c>
      <c r="R73" s="6">
        <v>7</v>
      </c>
      <c r="S73" s="6">
        <v>0</v>
      </c>
      <c r="T73" s="8">
        <f t="shared" si="44"/>
        <v>0.33333333333333331</v>
      </c>
      <c r="U73" s="9">
        <f t="shared" si="45"/>
        <v>0.34782608695652173</v>
      </c>
      <c r="V73" s="9">
        <f t="shared" si="46"/>
        <v>0.68115942028985499</v>
      </c>
      <c r="W73" s="9">
        <f t="shared" si="47"/>
        <v>0.29347826086956524</v>
      </c>
    </row>
    <row r="74" spans="1:23" x14ac:dyDescent="0.3">
      <c r="A74" s="5">
        <v>2011</v>
      </c>
      <c r="B74" s="6">
        <v>28</v>
      </c>
      <c r="C74" s="6">
        <v>103</v>
      </c>
      <c r="D74" s="6">
        <v>93</v>
      </c>
      <c r="E74" s="6">
        <v>17</v>
      </c>
      <c r="F74" s="6">
        <v>30</v>
      </c>
      <c r="G74" s="6">
        <v>25</v>
      </c>
      <c r="H74" s="6">
        <v>2</v>
      </c>
      <c r="I74" s="6">
        <v>2</v>
      </c>
      <c r="J74" s="6">
        <v>1</v>
      </c>
      <c r="K74" s="6">
        <v>15</v>
      </c>
      <c r="L74" s="6">
        <v>4</v>
      </c>
      <c r="M74" s="6">
        <v>4</v>
      </c>
      <c r="N74" s="6">
        <v>2</v>
      </c>
      <c r="O74" s="6">
        <v>2</v>
      </c>
      <c r="P74" s="6">
        <v>2</v>
      </c>
      <c r="Q74" s="6">
        <v>3</v>
      </c>
      <c r="R74" s="6">
        <v>3</v>
      </c>
      <c r="S74" s="6">
        <v>0</v>
      </c>
      <c r="T74" s="8">
        <f t="shared" si="44"/>
        <v>0.34951456310679613</v>
      </c>
      <c r="U74" s="9">
        <f t="shared" si="45"/>
        <v>0.41935483870967744</v>
      </c>
      <c r="V74" s="9">
        <f t="shared" si="46"/>
        <v>0.76886940181647356</v>
      </c>
      <c r="W74" s="9">
        <f t="shared" si="47"/>
        <v>0.32258064516129031</v>
      </c>
    </row>
    <row r="75" spans="1:23" x14ac:dyDescent="0.3">
      <c r="A75" s="5">
        <v>2012</v>
      </c>
      <c r="B75" s="6">
        <v>12</v>
      </c>
      <c r="C75" s="6">
        <v>35</v>
      </c>
      <c r="D75" s="6">
        <v>33</v>
      </c>
      <c r="E75" s="6">
        <v>8</v>
      </c>
      <c r="F75" s="6">
        <v>8</v>
      </c>
      <c r="G75" s="6">
        <v>6</v>
      </c>
      <c r="H75" s="6">
        <v>2</v>
      </c>
      <c r="I75" s="6">
        <v>0</v>
      </c>
      <c r="J75" s="6">
        <v>0</v>
      </c>
      <c r="K75" s="6">
        <v>5</v>
      </c>
      <c r="L75" s="6">
        <v>2</v>
      </c>
      <c r="M75" s="6">
        <v>0</v>
      </c>
      <c r="N75" s="6">
        <v>5</v>
      </c>
      <c r="O75" s="6">
        <v>0</v>
      </c>
      <c r="P75" s="6">
        <v>2</v>
      </c>
      <c r="Q75" s="6">
        <v>1</v>
      </c>
      <c r="R75" s="6">
        <v>2</v>
      </c>
      <c r="S75" s="6">
        <v>0</v>
      </c>
      <c r="T75" s="8">
        <f>(G75+H75+I75+J75+L75+O75)/(D75+L75+O75+M75)</f>
        <v>0.2857142857142857</v>
      </c>
      <c r="U75" s="9">
        <f>(G75+H75*2+I75*3+J75*4)/D75</f>
        <v>0.30303030303030304</v>
      </c>
      <c r="V75" s="9">
        <f>T75+U75</f>
        <v>0.58874458874458879</v>
      </c>
      <c r="W75" s="9">
        <f>(G75+H75+I75+J75)/D75</f>
        <v>0.24242424242424243</v>
      </c>
    </row>
    <row r="76" spans="1:23" x14ac:dyDescent="0.3">
      <c r="A76" s="10" t="s">
        <v>26</v>
      </c>
      <c r="B76" s="10">
        <f>SUM(B71:B75)</f>
        <v>98</v>
      </c>
      <c r="C76" s="10">
        <f t="shared" ref="C76:S76" si="48">SUM(C71:C75)</f>
        <v>356</v>
      </c>
      <c r="D76" s="10">
        <f t="shared" si="48"/>
        <v>320</v>
      </c>
      <c r="E76" s="10">
        <f t="shared" si="48"/>
        <v>50</v>
      </c>
      <c r="F76" s="10">
        <f t="shared" si="48"/>
        <v>85</v>
      </c>
      <c r="G76" s="10">
        <f t="shared" si="48"/>
        <v>71</v>
      </c>
      <c r="H76" s="10">
        <f t="shared" si="48"/>
        <v>11</v>
      </c>
      <c r="I76" s="10">
        <f t="shared" si="48"/>
        <v>2</v>
      </c>
      <c r="J76" s="10">
        <f t="shared" si="48"/>
        <v>1</v>
      </c>
      <c r="K76" s="10">
        <f t="shared" si="48"/>
        <v>44</v>
      </c>
      <c r="L76" s="10">
        <f t="shared" si="48"/>
        <v>18</v>
      </c>
      <c r="M76" s="10">
        <f t="shared" si="48"/>
        <v>14</v>
      </c>
      <c r="N76" s="10">
        <f t="shared" si="48"/>
        <v>26</v>
      </c>
      <c r="O76" s="10">
        <f t="shared" si="48"/>
        <v>4</v>
      </c>
      <c r="P76" s="10">
        <f t="shared" si="48"/>
        <v>9</v>
      </c>
      <c r="Q76" s="10">
        <f t="shared" si="48"/>
        <v>8</v>
      </c>
      <c r="R76" s="10">
        <f t="shared" si="48"/>
        <v>13</v>
      </c>
      <c r="S76" s="10">
        <f t="shared" si="48"/>
        <v>1</v>
      </c>
      <c r="T76" s="11">
        <f>(G76+H76+I76+J76+L76+O76)/(D76+L76+O76+M76)</f>
        <v>0.300561797752809</v>
      </c>
      <c r="U76" s="12">
        <f>(G76+H76*2+I76*3+J76*4)/D76</f>
        <v>0.32187500000000002</v>
      </c>
      <c r="V76" s="12">
        <f>T76+U76</f>
        <v>0.62243679775280902</v>
      </c>
      <c r="W76" s="12">
        <f>(G76+H76+I76+J76)/D76</f>
        <v>0.265625</v>
      </c>
    </row>
    <row r="79" spans="1:23" ht="15.6" x14ac:dyDescent="0.3">
      <c r="A79" s="4" t="s">
        <v>32</v>
      </c>
      <c r="B79" s="5" t="s">
        <v>3</v>
      </c>
      <c r="C79" s="5" t="s">
        <v>4</v>
      </c>
      <c r="D79" s="5" t="s">
        <v>5</v>
      </c>
      <c r="E79" s="5" t="s">
        <v>6</v>
      </c>
      <c r="F79" s="5" t="s">
        <v>7</v>
      </c>
      <c r="G79" s="5" t="s">
        <v>8</v>
      </c>
      <c r="H79" s="5" t="s">
        <v>9</v>
      </c>
      <c r="I79" s="5" t="s">
        <v>10</v>
      </c>
      <c r="J79" s="5" t="s">
        <v>11</v>
      </c>
      <c r="K79" s="5" t="s">
        <v>12</v>
      </c>
      <c r="L79" s="5" t="s">
        <v>13</v>
      </c>
      <c r="M79" s="5" t="s">
        <v>14</v>
      </c>
      <c r="N79" s="5" t="s">
        <v>15</v>
      </c>
      <c r="O79" s="5" t="s">
        <v>16</v>
      </c>
      <c r="P79" s="5" t="s">
        <v>17</v>
      </c>
      <c r="Q79" s="5" t="s">
        <v>18</v>
      </c>
      <c r="R79" s="5" t="s">
        <v>19</v>
      </c>
      <c r="S79" s="5" t="s">
        <v>20</v>
      </c>
      <c r="T79" s="5" t="s">
        <v>21</v>
      </c>
      <c r="U79" s="5" t="s">
        <v>22</v>
      </c>
      <c r="V79" s="5" t="s">
        <v>23</v>
      </c>
      <c r="W79" s="5" t="s">
        <v>24</v>
      </c>
    </row>
    <row r="80" spans="1:23" x14ac:dyDescent="0.3">
      <c r="A80" s="5">
        <v>2008</v>
      </c>
      <c r="B80" s="6">
        <v>19</v>
      </c>
      <c r="C80" s="6">
        <v>80</v>
      </c>
      <c r="D80" s="6">
        <v>69</v>
      </c>
      <c r="E80" s="6">
        <v>16</v>
      </c>
      <c r="F80" s="6">
        <f t="shared" ref="F80:F83" si="49">G80+H80+I80+J80</f>
        <v>19</v>
      </c>
      <c r="G80" s="6">
        <v>17</v>
      </c>
      <c r="H80" s="6">
        <v>2</v>
      </c>
      <c r="I80" s="6">
        <v>0</v>
      </c>
      <c r="J80" s="6">
        <v>0</v>
      </c>
      <c r="K80" s="6">
        <v>7</v>
      </c>
      <c r="L80" s="6">
        <v>6</v>
      </c>
      <c r="M80" s="6">
        <v>2</v>
      </c>
      <c r="N80" s="6">
        <v>14</v>
      </c>
      <c r="O80" s="6">
        <v>3</v>
      </c>
      <c r="P80" s="6">
        <v>2</v>
      </c>
      <c r="Q80" s="6">
        <v>1</v>
      </c>
      <c r="R80" s="6">
        <v>8</v>
      </c>
      <c r="S80" s="6">
        <v>1</v>
      </c>
      <c r="T80" s="8">
        <f t="shared" ref="T80:T83" si="50">(G80+H80+I80+J80+L80+O80)/(D80+L80+O80+M80)</f>
        <v>0.35</v>
      </c>
      <c r="U80" s="9">
        <f t="shared" ref="U80:U83" si="51">(G80+H80*2+I80*3)/D80</f>
        <v>0.30434782608695654</v>
      </c>
      <c r="V80" s="9">
        <f t="shared" ref="V80:V83" si="52">T80+U80</f>
        <v>0.65434782608695652</v>
      </c>
      <c r="W80" s="9">
        <f t="shared" ref="W80:W83" si="53">(G80+H80+I80+J80)/D80</f>
        <v>0.27536231884057971</v>
      </c>
    </row>
    <row r="81" spans="1:23" x14ac:dyDescent="0.3">
      <c r="A81" s="5">
        <v>2009</v>
      </c>
      <c r="B81" s="6">
        <v>17</v>
      </c>
      <c r="C81" s="6">
        <v>55</v>
      </c>
      <c r="D81" s="6">
        <v>40</v>
      </c>
      <c r="E81" s="6">
        <v>14</v>
      </c>
      <c r="F81" s="6">
        <f t="shared" si="49"/>
        <v>8</v>
      </c>
      <c r="G81" s="6">
        <v>6</v>
      </c>
      <c r="H81" s="6">
        <v>1</v>
      </c>
      <c r="I81" s="6">
        <v>1</v>
      </c>
      <c r="J81" s="6">
        <v>0</v>
      </c>
      <c r="K81" s="6">
        <v>3</v>
      </c>
      <c r="L81" s="6">
        <v>13</v>
      </c>
      <c r="M81" s="6">
        <v>2</v>
      </c>
      <c r="N81" s="6">
        <v>7</v>
      </c>
      <c r="O81" s="6">
        <v>0</v>
      </c>
      <c r="P81" s="6">
        <v>3</v>
      </c>
      <c r="Q81" s="6">
        <v>1</v>
      </c>
      <c r="R81" s="6">
        <v>17</v>
      </c>
      <c r="S81" s="6">
        <v>1</v>
      </c>
      <c r="T81" s="8">
        <f t="shared" si="50"/>
        <v>0.38181818181818183</v>
      </c>
      <c r="U81" s="9">
        <f t="shared" si="51"/>
        <v>0.27500000000000002</v>
      </c>
      <c r="V81" s="9">
        <f t="shared" si="52"/>
        <v>0.65681818181818186</v>
      </c>
      <c r="W81" s="9">
        <f t="shared" si="53"/>
        <v>0.2</v>
      </c>
    </row>
    <row r="82" spans="1:23" x14ac:dyDescent="0.3">
      <c r="A82" s="5">
        <v>2010</v>
      </c>
      <c r="B82" s="6">
        <v>9</v>
      </c>
      <c r="C82" s="6">
        <v>36</v>
      </c>
      <c r="D82" s="6">
        <v>26</v>
      </c>
      <c r="E82" s="6">
        <v>11</v>
      </c>
      <c r="F82" s="6">
        <f t="shared" si="49"/>
        <v>7</v>
      </c>
      <c r="G82" s="6">
        <v>7</v>
      </c>
      <c r="H82" s="6">
        <v>0</v>
      </c>
      <c r="I82" s="6">
        <v>0</v>
      </c>
      <c r="J82" s="6">
        <v>0</v>
      </c>
      <c r="K82" s="6">
        <v>0</v>
      </c>
      <c r="L82" s="6">
        <v>10</v>
      </c>
      <c r="M82" s="6">
        <v>0</v>
      </c>
      <c r="N82" s="6">
        <v>10</v>
      </c>
      <c r="O82" s="6">
        <v>0</v>
      </c>
      <c r="P82" s="6">
        <v>2</v>
      </c>
      <c r="Q82" s="6">
        <v>0</v>
      </c>
      <c r="R82" s="6">
        <v>5</v>
      </c>
      <c r="S82" s="6">
        <v>0</v>
      </c>
      <c r="T82" s="8">
        <f t="shared" si="50"/>
        <v>0.47222222222222221</v>
      </c>
      <c r="U82" s="9">
        <f t="shared" si="51"/>
        <v>0.26923076923076922</v>
      </c>
      <c r="V82" s="9">
        <f t="shared" si="52"/>
        <v>0.74145299145299148</v>
      </c>
      <c r="W82" s="9">
        <f t="shared" si="53"/>
        <v>0.26923076923076922</v>
      </c>
    </row>
    <row r="83" spans="1:23" x14ac:dyDescent="0.3">
      <c r="A83" s="5">
        <v>2011</v>
      </c>
      <c r="B83" s="6">
        <v>19</v>
      </c>
      <c r="C83" s="6">
        <v>84</v>
      </c>
      <c r="D83" s="6">
        <v>59</v>
      </c>
      <c r="E83" s="6">
        <v>15</v>
      </c>
      <c r="F83" s="6">
        <f t="shared" si="49"/>
        <v>22</v>
      </c>
      <c r="G83" s="6">
        <v>18</v>
      </c>
      <c r="H83" s="6">
        <v>3</v>
      </c>
      <c r="I83" s="6">
        <v>1</v>
      </c>
      <c r="J83" s="6">
        <v>0</v>
      </c>
      <c r="K83" s="6">
        <v>5</v>
      </c>
      <c r="L83" s="6">
        <v>11</v>
      </c>
      <c r="M83" s="6">
        <v>3</v>
      </c>
      <c r="N83" s="6">
        <v>12</v>
      </c>
      <c r="O83" s="6">
        <v>2</v>
      </c>
      <c r="P83" s="6">
        <v>1</v>
      </c>
      <c r="Q83" s="6">
        <v>1</v>
      </c>
      <c r="R83" s="6">
        <v>12</v>
      </c>
      <c r="S83" s="6">
        <v>1</v>
      </c>
      <c r="T83" s="8">
        <f t="shared" si="50"/>
        <v>0.46666666666666667</v>
      </c>
      <c r="U83" s="9">
        <f t="shared" si="51"/>
        <v>0.4576271186440678</v>
      </c>
      <c r="V83" s="9">
        <f t="shared" si="52"/>
        <v>0.92429378531073447</v>
      </c>
      <c r="W83" s="9">
        <f t="shared" si="53"/>
        <v>0.3728813559322034</v>
      </c>
    </row>
    <row r="84" spans="1:23" x14ac:dyDescent="0.3">
      <c r="A84" s="5">
        <v>2012</v>
      </c>
      <c r="B84" s="6">
        <v>3</v>
      </c>
      <c r="C84" s="6">
        <v>13</v>
      </c>
      <c r="D84" s="6">
        <v>13</v>
      </c>
      <c r="E84" s="6">
        <v>3</v>
      </c>
      <c r="F84" s="6">
        <v>4</v>
      </c>
      <c r="G84" s="6">
        <v>4</v>
      </c>
      <c r="H84" s="6">
        <v>0</v>
      </c>
      <c r="I84" s="6">
        <v>0</v>
      </c>
      <c r="J84" s="6">
        <v>0</v>
      </c>
      <c r="K84" s="6">
        <v>1</v>
      </c>
      <c r="L84" s="6">
        <v>0</v>
      </c>
      <c r="M84" s="6">
        <v>0</v>
      </c>
      <c r="N84" s="6">
        <v>4</v>
      </c>
      <c r="O84" s="6">
        <v>0</v>
      </c>
      <c r="P84" s="6">
        <v>0</v>
      </c>
      <c r="Q84" s="6">
        <v>0</v>
      </c>
      <c r="R84" s="6">
        <v>2</v>
      </c>
      <c r="S84" s="6">
        <v>0</v>
      </c>
      <c r="T84" s="8">
        <f>(G84+H84+I84+J84+L84+O84)/(D84+L84+O84+M84)</f>
        <v>0.30769230769230771</v>
      </c>
      <c r="U84" s="9">
        <f>(G84+H84*2+I84*3)/D84</f>
        <v>0.30769230769230771</v>
      </c>
      <c r="V84" s="9">
        <f>T84+U84</f>
        <v>0.61538461538461542</v>
      </c>
      <c r="W84" s="9">
        <f>(G84+H84+I84+J84)/D84</f>
        <v>0.30769230769230771</v>
      </c>
    </row>
    <row r="85" spans="1:23" x14ac:dyDescent="0.3">
      <c r="A85" s="10" t="s">
        <v>26</v>
      </c>
      <c r="B85" s="10">
        <f>SUM(B80:B84)</f>
        <v>67</v>
      </c>
      <c r="C85" s="10">
        <f t="shared" ref="C85:S85" si="54">SUM(C80:C84)</f>
        <v>268</v>
      </c>
      <c r="D85" s="10">
        <f t="shared" si="54"/>
        <v>207</v>
      </c>
      <c r="E85" s="10">
        <f t="shared" si="54"/>
        <v>59</v>
      </c>
      <c r="F85" s="10">
        <f t="shared" si="54"/>
        <v>60</v>
      </c>
      <c r="G85" s="10">
        <f t="shared" si="54"/>
        <v>52</v>
      </c>
      <c r="H85" s="10">
        <f t="shared" si="54"/>
        <v>6</v>
      </c>
      <c r="I85" s="10">
        <f t="shared" si="54"/>
        <v>2</v>
      </c>
      <c r="J85" s="10">
        <f t="shared" si="54"/>
        <v>0</v>
      </c>
      <c r="K85" s="10">
        <f t="shared" si="54"/>
        <v>16</v>
      </c>
      <c r="L85" s="10">
        <f t="shared" si="54"/>
        <v>40</v>
      </c>
      <c r="M85" s="10">
        <f t="shared" si="54"/>
        <v>7</v>
      </c>
      <c r="N85" s="10">
        <f t="shared" si="54"/>
        <v>47</v>
      </c>
      <c r="O85" s="10">
        <f t="shared" si="54"/>
        <v>5</v>
      </c>
      <c r="P85" s="10">
        <f t="shared" si="54"/>
        <v>8</v>
      </c>
      <c r="Q85" s="10">
        <f t="shared" si="54"/>
        <v>3</v>
      </c>
      <c r="R85" s="10">
        <f t="shared" si="54"/>
        <v>44</v>
      </c>
      <c r="S85" s="10">
        <f t="shared" si="54"/>
        <v>3</v>
      </c>
      <c r="T85" s="11">
        <f>(G85+H85+I85+J85+L85+O85)/(D85+L85+O85+M85)</f>
        <v>0.40540540540540543</v>
      </c>
      <c r="U85" s="12">
        <f>(G85+H85*2+I85*3)/D85</f>
        <v>0.33816425120772947</v>
      </c>
      <c r="V85" s="12">
        <f>T85+U85</f>
        <v>0.7435696566131349</v>
      </c>
      <c r="W85" s="12">
        <f>(G85+H85+I85+J85)/D85</f>
        <v>0.28985507246376813</v>
      </c>
    </row>
    <row r="88" spans="1:23" ht="15.6" x14ac:dyDescent="0.3">
      <c r="A88" s="4" t="s">
        <v>63</v>
      </c>
      <c r="B88" s="5" t="s">
        <v>3</v>
      </c>
      <c r="C88" s="5" t="s">
        <v>4</v>
      </c>
      <c r="D88" s="5" t="s">
        <v>5</v>
      </c>
      <c r="E88" s="5" t="s">
        <v>6</v>
      </c>
      <c r="F88" s="5" t="s">
        <v>7</v>
      </c>
      <c r="G88" s="5" t="s">
        <v>8</v>
      </c>
      <c r="H88" s="5" t="s">
        <v>9</v>
      </c>
      <c r="I88" s="5" t="s">
        <v>10</v>
      </c>
      <c r="J88" s="5" t="s">
        <v>11</v>
      </c>
      <c r="K88" s="5" t="s">
        <v>12</v>
      </c>
      <c r="L88" s="5" t="s">
        <v>13</v>
      </c>
      <c r="M88" s="5" t="s">
        <v>14</v>
      </c>
      <c r="N88" s="5" t="s">
        <v>15</v>
      </c>
      <c r="O88" s="5" t="s">
        <v>16</v>
      </c>
      <c r="P88" s="5" t="s">
        <v>17</v>
      </c>
      <c r="Q88" s="5" t="s">
        <v>18</v>
      </c>
      <c r="R88" s="5" t="s">
        <v>19</v>
      </c>
      <c r="S88" s="5" t="s">
        <v>20</v>
      </c>
      <c r="T88" s="5" t="s">
        <v>21</v>
      </c>
      <c r="U88" s="5" t="s">
        <v>22</v>
      </c>
      <c r="V88" s="5" t="s">
        <v>23</v>
      </c>
      <c r="W88" s="5" t="s">
        <v>24</v>
      </c>
    </row>
    <row r="89" spans="1:23" x14ac:dyDescent="0.3">
      <c r="A89" s="5">
        <v>2009</v>
      </c>
      <c r="B89" s="6">
        <v>15</v>
      </c>
      <c r="C89" s="6">
        <v>48</v>
      </c>
      <c r="D89" s="6">
        <v>47</v>
      </c>
      <c r="E89" s="6">
        <v>5</v>
      </c>
      <c r="F89" s="6">
        <f>G89+H89+I89+J89</f>
        <v>11</v>
      </c>
      <c r="G89" s="6">
        <v>9</v>
      </c>
      <c r="H89" s="6">
        <v>2</v>
      </c>
      <c r="I89" s="6">
        <v>0</v>
      </c>
      <c r="J89" s="6">
        <v>0</v>
      </c>
      <c r="K89" s="6">
        <v>8</v>
      </c>
      <c r="L89" s="6">
        <v>1</v>
      </c>
      <c r="M89" s="6">
        <v>0</v>
      </c>
      <c r="N89" s="6">
        <v>8</v>
      </c>
      <c r="O89" s="6">
        <v>0</v>
      </c>
      <c r="P89" s="6">
        <v>2</v>
      </c>
      <c r="Q89" s="6">
        <v>4</v>
      </c>
      <c r="R89" s="6">
        <v>1</v>
      </c>
      <c r="S89" s="6">
        <v>0</v>
      </c>
      <c r="T89" s="8">
        <f>(G89+H89+I89+J89+L89+O89)/(D89+L89+O89+M89)</f>
        <v>0.25</v>
      </c>
      <c r="U89" s="9">
        <f>(G89+H89*2+I89*3)/D89</f>
        <v>0.27659574468085107</v>
      </c>
      <c r="V89" s="9">
        <f>T89+U89</f>
        <v>0.52659574468085113</v>
      </c>
      <c r="W89" s="9">
        <f>(G89+H89+I89+J89)/D89</f>
        <v>0.23404255319148937</v>
      </c>
    </row>
    <row r="90" spans="1:23" x14ac:dyDescent="0.3">
      <c r="A90" s="5">
        <v>2010</v>
      </c>
      <c r="B90" s="6">
        <v>20</v>
      </c>
      <c r="C90" s="6">
        <v>81</v>
      </c>
      <c r="D90" s="6">
        <v>74</v>
      </c>
      <c r="E90" s="6">
        <v>11</v>
      </c>
      <c r="F90" s="6">
        <f>G90+H90+I90+J90</f>
        <v>22</v>
      </c>
      <c r="G90" s="6">
        <v>19</v>
      </c>
      <c r="H90" s="6">
        <v>3</v>
      </c>
      <c r="I90" s="6">
        <v>0</v>
      </c>
      <c r="J90" s="6">
        <v>0</v>
      </c>
      <c r="K90" s="6">
        <v>5</v>
      </c>
      <c r="L90" s="6">
        <v>5</v>
      </c>
      <c r="M90" s="6">
        <v>2</v>
      </c>
      <c r="N90" s="6">
        <v>7</v>
      </c>
      <c r="O90" s="6">
        <v>0</v>
      </c>
      <c r="P90" s="6">
        <v>3</v>
      </c>
      <c r="Q90" s="6">
        <v>1</v>
      </c>
      <c r="R90" s="6">
        <v>2</v>
      </c>
      <c r="S90" s="6">
        <v>0</v>
      </c>
      <c r="T90" s="8">
        <f>(G90+H90+I90+J90+L90+O90)/(D90+L90+O90+M90)</f>
        <v>0.33333333333333331</v>
      </c>
      <c r="U90" s="9">
        <f>(G90+H90*2+I90*3)/D90</f>
        <v>0.33783783783783783</v>
      </c>
      <c r="V90" s="9">
        <f>T90+U90</f>
        <v>0.6711711711711712</v>
      </c>
      <c r="W90" s="9">
        <f>(G90+H90+I90+J90)/D90</f>
        <v>0.29729729729729731</v>
      </c>
    </row>
    <row r="91" spans="1:23" x14ac:dyDescent="0.3">
      <c r="A91" s="5">
        <v>2011</v>
      </c>
      <c r="B91" s="6">
        <v>16</v>
      </c>
      <c r="C91" s="6">
        <v>51</v>
      </c>
      <c r="D91" s="6">
        <v>43</v>
      </c>
      <c r="E91" s="6">
        <v>3</v>
      </c>
      <c r="F91" s="6">
        <f>G91+H91+I91+J91</f>
        <v>9</v>
      </c>
      <c r="G91" s="6">
        <v>7</v>
      </c>
      <c r="H91" s="6">
        <v>2</v>
      </c>
      <c r="I91" s="6">
        <v>0</v>
      </c>
      <c r="J91" s="6">
        <v>0</v>
      </c>
      <c r="K91" s="6">
        <v>4</v>
      </c>
      <c r="L91" s="6">
        <v>3</v>
      </c>
      <c r="M91" s="6">
        <v>4</v>
      </c>
      <c r="N91" s="6">
        <v>7</v>
      </c>
      <c r="O91" s="6">
        <v>1</v>
      </c>
      <c r="P91" s="6">
        <v>2</v>
      </c>
      <c r="Q91" s="6">
        <v>0</v>
      </c>
      <c r="R91" s="6">
        <v>1</v>
      </c>
      <c r="S91" s="6">
        <v>0</v>
      </c>
      <c r="T91" s="8">
        <f>(G91+H91+I91+J91+L91+O91)/(D91+L91+O91+M91)</f>
        <v>0.25490196078431371</v>
      </c>
      <c r="U91" s="9">
        <f>(G91+H91*2+I91*3)/D91</f>
        <v>0.2558139534883721</v>
      </c>
      <c r="V91" s="9">
        <f>T91+U91</f>
        <v>0.51071591427268581</v>
      </c>
      <c r="W91" s="9">
        <f>(G91+H91+I91+J91)/D91</f>
        <v>0.20930232558139536</v>
      </c>
    </row>
    <row r="92" spans="1:23" x14ac:dyDescent="0.3">
      <c r="A92" s="5">
        <v>2012</v>
      </c>
      <c r="B92" s="6">
        <v>18</v>
      </c>
      <c r="C92" s="6">
        <v>60</v>
      </c>
      <c r="D92" s="6">
        <v>53</v>
      </c>
      <c r="E92" s="6">
        <v>11</v>
      </c>
      <c r="F92" s="6">
        <v>14</v>
      </c>
      <c r="G92" s="6">
        <v>8</v>
      </c>
      <c r="H92" s="6">
        <v>4</v>
      </c>
      <c r="I92" s="6">
        <v>0</v>
      </c>
      <c r="J92" s="6">
        <v>2</v>
      </c>
      <c r="K92" s="6">
        <v>8</v>
      </c>
      <c r="L92" s="6">
        <v>4</v>
      </c>
      <c r="M92" s="6">
        <v>0</v>
      </c>
      <c r="N92" s="6">
        <v>14</v>
      </c>
      <c r="O92" s="6">
        <v>2</v>
      </c>
      <c r="P92" s="6">
        <v>2</v>
      </c>
      <c r="Q92" s="6">
        <v>0</v>
      </c>
      <c r="R92" s="6">
        <v>1</v>
      </c>
      <c r="S92" s="6">
        <v>0</v>
      </c>
      <c r="T92" s="8">
        <f>(G92+H92+I92+J92+L92+O92)/(D92+L92+O92+M92)</f>
        <v>0.33898305084745761</v>
      </c>
      <c r="U92" s="9">
        <f>(G92+H92*2+I92*3)/D92</f>
        <v>0.30188679245283018</v>
      </c>
      <c r="V92" s="9">
        <f>T92+U92</f>
        <v>0.64086984330028773</v>
      </c>
      <c r="W92" s="9">
        <f>(G92+H92+I92+J92)/D92</f>
        <v>0.26415094339622641</v>
      </c>
    </row>
    <row r="93" spans="1:23" x14ac:dyDescent="0.3">
      <c r="A93" s="5" t="s">
        <v>26</v>
      </c>
      <c r="B93" s="5">
        <f>SUM(B89:B92)</f>
        <v>69</v>
      </c>
      <c r="C93" s="5">
        <f t="shared" ref="C93:S93" si="55">SUM(C89:C92)</f>
        <v>240</v>
      </c>
      <c r="D93" s="5">
        <f t="shared" si="55"/>
        <v>217</v>
      </c>
      <c r="E93" s="5">
        <f t="shared" si="55"/>
        <v>30</v>
      </c>
      <c r="F93" s="5">
        <f t="shared" si="55"/>
        <v>56</v>
      </c>
      <c r="G93" s="5">
        <f t="shared" si="55"/>
        <v>43</v>
      </c>
      <c r="H93" s="5">
        <f t="shared" si="55"/>
        <v>11</v>
      </c>
      <c r="I93" s="5">
        <f t="shared" si="55"/>
        <v>0</v>
      </c>
      <c r="J93" s="5">
        <f t="shared" si="55"/>
        <v>2</v>
      </c>
      <c r="K93" s="5">
        <f t="shared" si="55"/>
        <v>25</v>
      </c>
      <c r="L93" s="5">
        <f t="shared" si="55"/>
        <v>13</v>
      </c>
      <c r="M93" s="5">
        <f t="shared" si="55"/>
        <v>6</v>
      </c>
      <c r="N93" s="5">
        <f t="shared" si="55"/>
        <v>36</v>
      </c>
      <c r="O93" s="5">
        <f t="shared" si="55"/>
        <v>3</v>
      </c>
      <c r="P93" s="5">
        <f t="shared" si="55"/>
        <v>9</v>
      </c>
      <c r="Q93" s="5">
        <f t="shared" si="55"/>
        <v>5</v>
      </c>
      <c r="R93" s="5">
        <f t="shared" si="55"/>
        <v>5</v>
      </c>
      <c r="S93" s="5">
        <f t="shared" si="55"/>
        <v>0</v>
      </c>
      <c r="T93" s="11">
        <f>(G93+H93+I93+J93+L93+O93)/(D93+L93+O93+M93)</f>
        <v>0.30125523012552302</v>
      </c>
      <c r="U93" s="12">
        <f>(G93+H93*2+I93*3)/D93</f>
        <v>0.29953917050691242</v>
      </c>
      <c r="V93" s="12">
        <f>T93+U93</f>
        <v>0.6007944006324355</v>
      </c>
      <c r="W93" s="12">
        <f>(G93+H93+I93+J93)/D93</f>
        <v>0.25806451612903225</v>
      </c>
    </row>
    <row r="96" spans="1:23" ht="15.6" x14ac:dyDescent="0.3">
      <c r="A96" s="4" t="s">
        <v>33</v>
      </c>
      <c r="B96" s="5" t="s">
        <v>3</v>
      </c>
      <c r="C96" s="5" t="s">
        <v>4</v>
      </c>
      <c r="D96" s="5" t="s">
        <v>5</v>
      </c>
      <c r="E96" s="5" t="s">
        <v>6</v>
      </c>
      <c r="F96" s="5" t="s">
        <v>7</v>
      </c>
      <c r="G96" s="5" t="s">
        <v>8</v>
      </c>
      <c r="H96" s="5" t="s">
        <v>9</v>
      </c>
      <c r="I96" s="5" t="s">
        <v>10</v>
      </c>
      <c r="J96" s="5" t="s">
        <v>11</v>
      </c>
      <c r="K96" s="5" t="s">
        <v>12</v>
      </c>
      <c r="L96" s="5" t="s">
        <v>13</v>
      </c>
      <c r="M96" s="5" t="s">
        <v>14</v>
      </c>
      <c r="N96" s="5" t="s">
        <v>15</v>
      </c>
      <c r="O96" s="5" t="s">
        <v>16</v>
      </c>
      <c r="P96" s="5" t="s">
        <v>17</v>
      </c>
      <c r="Q96" s="5" t="s">
        <v>18</v>
      </c>
      <c r="R96" s="5" t="s">
        <v>19</v>
      </c>
      <c r="S96" s="5" t="s">
        <v>20</v>
      </c>
      <c r="T96" s="5" t="s">
        <v>21</v>
      </c>
      <c r="U96" s="5" t="s">
        <v>22</v>
      </c>
      <c r="V96" s="5" t="s">
        <v>23</v>
      </c>
      <c r="W96" s="5" t="s">
        <v>24</v>
      </c>
    </row>
    <row r="97" spans="1:23" x14ac:dyDescent="0.3">
      <c r="A97" s="5">
        <v>2008</v>
      </c>
      <c r="B97" s="6">
        <v>19</v>
      </c>
      <c r="C97" s="6">
        <v>34</v>
      </c>
      <c r="D97" s="6">
        <v>29</v>
      </c>
      <c r="E97" s="6">
        <v>5</v>
      </c>
      <c r="F97" s="6">
        <f t="shared" ref="F97:F102" si="56">G97+H97+I97+J97</f>
        <v>9</v>
      </c>
      <c r="G97" s="6">
        <v>9</v>
      </c>
      <c r="H97" s="6">
        <v>0</v>
      </c>
      <c r="I97" s="6">
        <v>0</v>
      </c>
      <c r="J97" s="6">
        <v>0</v>
      </c>
      <c r="K97" s="6">
        <v>4</v>
      </c>
      <c r="L97" s="6">
        <v>4</v>
      </c>
      <c r="M97" s="6">
        <v>1</v>
      </c>
      <c r="N97" s="6">
        <v>4</v>
      </c>
      <c r="O97" s="6">
        <v>0</v>
      </c>
      <c r="P97" s="6">
        <v>1</v>
      </c>
      <c r="Q97" s="6">
        <v>0</v>
      </c>
      <c r="R97" s="6">
        <v>0</v>
      </c>
      <c r="S97" s="6">
        <v>0</v>
      </c>
      <c r="T97" s="8">
        <f t="shared" ref="T97:T100" si="57">(G97+H97+I97+J97+L97+O97)/(D97+L97+O97+M97)</f>
        <v>0.38235294117647056</v>
      </c>
      <c r="U97" s="9">
        <f>(G97+H97*2+I97*3)/D97</f>
        <v>0.31034482758620691</v>
      </c>
      <c r="V97" s="9">
        <f t="shared" ref="V97:V100" si="58">T97+U97</f>
        <v>0.69269776876267741</v>
      </c>
      <c r="W97" s="9">
        <f t="shared" ref="W97:W100" si="59">(G97+H97+I97+J97)/D97</f>
        <v>0.31034482758620691</v>
      </c>
    </row>
    <row r="98" spans="1:23" x14ac:dyDescent="0.3">
      <c r="A98" s="5">
        <v>2009</v>
      </c>
      <c r="B98" s="6">
        <v>3</v>
      </c>
      <c r="C98" s="6">
        <v>5</v>
      </c>
      <c r="D98" s="6">
        <v>5</v>
      </c>
      <c r="E98" s="6">
        <v>1</v>
      </c>
      <c r="F98" s="6">
        <f t="shared" si="56"/>
        <v>2</v>
      </c>
      <c r="G98" s="6">
        <v>2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1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8">
        <f t="shared" si="57"/>
        <v>0.4</v>
      </c>
      <c r="U98" s="9">
        <f>(G98+H98*2+I98*3)/D98</f>
        <v>0.4</v>
      </c>
      <c r="V98" s="9">
        <f t="shared" si="58"/>
        <v>0.8</v>
      </c>
      <c r="W98" s="9">
        <f t="shared" si="59"/>
        <v>0.4</v>
      </c>
    </row>
    <row r="99" spans="1:23" x14ac:dyDescent="0.3">
      <c r="A99" s="5">
        <v>2010</v>
      </c>
      <c r="B99" s="6">
        <v>5</v>
      </c>
      <c r="C99" s="6">
        <v>21</v>
      </c>
      <c r="D99" s="6">
        <v>18</v>
      </c>
      <c r="E99" s="6">
        <v>3</v>
      </c>
      <c r="F99" s="6">
        <f t="shared" si="56"/>
        <v>7</v>
      </c>
      <c r="G99" s="6">
        <v>4</v>
      </c>
      <c r="H99" s="6">
        <v>2</v>
      </c>
      <c r="I99" s="6">
        <v>0</v>
      </c>
      <c r="J99" s="6">
        <v>1</v>
      </c>
      <c r="K99" s="6">
        <v>7</v>
      </c>
      <c r="L99" s="6">
        <v>2</v>
      </c>
      <c r="M99" s="6">
        <v>1</v>
      </c>
      <c r="N99" s="6">
        <v>1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8">
        <f t="shared" si="57"/>
        <v>0.42857142857142855</v>
      </c>
      <c r="U99" s="9">
        <f t="shared" ref="U99:U102" si="60">(G99+H99*2+I99*3+J99*4)/D99</f>
        <v>0.66666666666666663</v>
      </c>
      <c r="V99" s="9">
        <f t="shared" si="58"/>
        <v>1.0952380952380951</v>
      </c>
      <c r="W99" s="9">
        <f t="shared" si="59"/>
        <v>0.3888888888888889</v>
      </c>
    </row>
    <row r="100" spans="1:23" x14ac:dyDescent="0.3">
      <c r="A100" s="5">
        <v>2011</v>
      </c>
      <c r="B100" s="6">
        <v>5</v>
      </c>
      <c r="C100" s="6">
        <v>9</v>
      </c>
      <c r="D100" s="6">
        <v>7</v>
      </c>
      <c r="E100" s="6">
        <v>3</v>
      </c>
      <c r="F100" s="6">
        <f t="shared" si="56"/>
        <v>1</v>
      </c>
      <c r="G100" s="6">
        <v>1</v>
      </c>
      <c r="H100" s="6">
        <v>0</v>
      </c>
      <c r="I100" s="6">
        <v>0</v>
      </c>
      <c r="J100" s="6">
        <v>0</v>
      </c>
      <c r="K100" s="6">
        <v>0</v>
      </c>
      <c r="L100" s="6">
        <v>2</v>
      </c>
      <c r="M100" s="6">
        <v>0</v>
      </c>
      <c r="N100" s="6">
        <v>2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8">
        <f t="shared" si="57"/>
        <v>0.33333333333333331</v>
      </c>
      <c r="U100" s="9">
        <f t="shared" si="60"/>
        <v>0.14285714285714285</v>
      </c>
      <c r="V100" s="9">
        <f t="shared" si="58"/>
        <v>0.47619047619047616</v>
      </c>
      <c r="W100" s="9">
        <f t="shared" si="59"/>
        <v>0.14285714285714285</v>
      </c>
    </row>
    <row r="101" spans="1:23" x14ac:dyDescent="0.3">
      <c r="A101" s="5">
        <v>2012</v>
      </c>
      <c r="B101" s="6">
        <v>4</v>
      </c>
      <c r="C101" s="6">
        <v>13</v>
      </c>
      <c r="D101" s="6">
        <v>11</v>
      </c>
      <c r="E101" s="6">
        <v>3</v>
      </c>
      <c r="F101" s="6">
        <v>5</v>
      </c>
      <c r="G101" s="6">
        <v>4</v>
      </c>
      <c r="H101" s="6">
        <v>1</v>
      </c>
      <c r="I101" s="6">
        <v>0</v>
      </c>
      <c r="J101" s="6">
        <v>0</v>
      </c>
      <c r="K101" s="6">
        <v>4</v>
      </c>
      <c r="L101" s="6">
        <v>1</v>
      </c>
      <c r="M101" s="6">
        <v>0</v>
      </c>
      <c r="N101" s="6">
        <v>1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8">
        <f>(G101+H101+I101+J101+L101+O101)/(D101+L101+O101+M101)</f>
        <v>0.5</v>
      </c>
      <c r="U101" s="9">
        <f>(G101+H101*2+I101*3+J101*4)/D101</f>
        <v>0.54545454545454541</v>
      </c>
      <c r="V101" s="9">
        <f>T101+U101</f>
        <v>1.0454545454545454</v>
      </c>
      <c r="W101" s="9">
        <f>(G101+H101+I101+J101)/D101</f>
        <v>0.45454545454545453</v>
      </c>
    </row>
    <row r="102" spans="1:23" x14ac:dyDescent="0.3">
      <c r="A102" s="5">
        <v>2013</v>
      </c>
      <c r="B102" s="6">
        <v>6</v>
      </c>
      <c r="C102" s="6">
        <v>21</v>
      </c>
      <c r="D102" s="6">
        <v>16</v>
      </c>
      <c r="E102" s="6">
        <v>3</v>
      </c>
      <c r="F102" s="6">
        <f t="shared" si="56"/>
        <v>6</v>
      </c>
      <c r="G102" s="6">
        <v>5</v>
      </c>
      <c r="H102" s="6">
        <v>1</v>
      </c>
      <c r="I102" s="6">
        <v>0</v>
      </c>
      <c r="J102" s="6">
        <v>0</v>
      </c>
      <c r="K102" s="6">
        <v>1</v>
      </c>
      <c r="L102" s="6">
        <v>0</v>
      </c>
      <c r="M102" s="6">
        <v>1</v>
      </c>
      <c r="N102" s="6">
        <v>2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8">
        <f>(G102+H102+I102+J102+L102+O102)/(D102+L102+O102+M102)</f>
        <v>0.35294117647058826</v>
      </c>
      <c r="U102" s="9">
        <f t="shared" si="60"/>
        <v>0.4375</v>
      </c>
      <c r="V102" s="9">
        <f>T102+U102</f>
        <v>0.79044117647058831</v>
      </c>
      <c r="W102" s="9">
        <f>(G102+H102+I102+J102)/D102</f>
        <v>0.375</v>
      </c>
    </row>
    <row r="103" spans="1:23" x14ac:dyDescent="0.3">
      <c r="A103" s="10" t="s">
        <v>26</v>
      </c>
      <c r="B103" s="10">
        <f>SUM(B97:B102)</f>
        <v>42</v>
      </c>
      <c r="C103" s="10">
        <f t="shared" ref="C103:S103" si="61">SUM(C97:C102)</f>
        <v>103</v>
      </c>
      <c r="D103" s="10">
        <f t="shared" si="61"/>
        <v>86</v>
      </c>
      <c r="E103" s="10">
        <f t="shared" si="61"/>
        <v>18</v>
      </c>
      <c r="F103" s="10">
        <f t="shared" si="61"/>
        <v>30</v>
      </c>
      <c r="G103" s="10">
        <f t="shared" si="61"/>
        <v>25</v>
      </c>
      <c r="H103" s="10">
        <f t="shared" si="61"/>
        <v>4</v>
      </c>
      <c r="I103" s="10">
        <f t="shared" si="61"/>
        <v>0</v>
      </c>
      <c r="J103" s="10">
        <f t="shared" si="61"/>
        <v>1</v>
      </c>
      <c r="K103" s="10">
        <f t="shared" si="61"/>
        <v>16</v>
      </c>
      <c r="L103" s="10">
        <f t="shared" si="61"/>
        <v>9</v>
      </c>
      <c r="M103" s="10">
        <f t="shared" si="61"/>
        <v>3</v>
      </c>
      <c r="N103" s="10">
        <f t="shared" si="61"/>
        <v>11</v>
      </c>
      <c r="O103" s="10">
        <f t="shared" si="61"/>
        <v>0</v>
      </c>
      <c r="P103" s="10">
        <f t="shared" si="61"/>
        <v>1</v>
      </c>
      <c r="Q103" s="10">
        <f t="shared" si="61"/>
        <v>0</v>
      </c>
      <c r="R103" s="10">
        <f t="shared" si="61"/>
        <v>0</v>
      </c>
      <c r="S103" s="10">
        <f t="shared" si="61"/>
        <v>0</v>
      </c>
      <c r="T103" s="11">
        <f>(G103+H103+I103+J103+L103+O103)/(D103+L103+O103+M103)</f>
        <v>0.39795918367346939</v>
      </c>
      <c r="U103" s="12">
        <f t="shared" ref="U103" si="62">(G103+H103*2+I103*3+J103*4)/D103</f>
        <v>0.43023255813953487</v>
      </c>
      <c r="V103" s="12">
        <f>T103+U103</f>
        <v>0.82819174181300426</v>
      </c>
      <c r="W103" s="12">
        <f>(G103+H103+I103+J103)/D103</f>
        <v>0.34883720930232559</v>
      </c>
    </row>
    <row r="106" spans="1:23" ht="15.6" x14ac:dyDescent="0.3">
      <c r="A106" s="4" t="s">
        <v>34</v>
      </c>
      <c r="B106" s="5" t="s">
        <v>3</v>
      </c>
      <c r="C106" s="5" t="s">
        <v>4</v>
      </c>
      <c r="D106" s="5" t="s">
        <v>5</v>
      </c>
      <c r="E106" s="5" t="s">
        <v>6</v>
      </c>
      <c r="F106" s="5" t="s">
        <v>7</v>
      </c>
      <c r="G106" s="5" t="s">
        <v>8</v>
      </c>
      <c r="H106" s="5" t="s">
        <v>9</v>
      </c>
      <c r="I106" s="5" t="s">
        <v>10</v>
      </c>
      <c r="J106" s="5" t="s">
        <v>11</v>
      </c>
      <c r="K106" s="5" t="s">
        <v>12</v>
      </c>
      <c r="L106" s="5" t="s">
        <v>13</v>
      </c>
      <c r="M106" s="5" t="s">
        <v>14</v>
      </c>
      <c r="N106" s="5" t="s">
        <v>15</v>
      </c>
      <c r="O106" s="5" t="s">
        <v>16</v>
      </c>
      <c r="P106" s="5" t="s">
        <v>17</v>
      </c>
      <c r="Q106" s="5" t="s">
        <v>18</v>
      </c>
      <c r="R106" s="5" t="s">
        <v>19</v>
      </c>
      <c r="S106" s="5" t="s">
        <v>20</v>
      </c>
      <c r="T106" s="5" t="s">
        <v>21</v>
      </c>
      <c r="U106" s="5" t="s">
        <v>22</v>
      </c>
      <c r="V106" s="5" t="s">
        <v>23</v>
      </c>
      <c r="W106" s="5" t="s">
        <v>24</v>
      </c>
    </row>
    <row r="107" spans="1:23" x14ac:dyDescent="0.3">
      <c r="A107" s="5">
        <v>2008</v>
      </c>
      <c r="B107" s="6">
        <v>20</v>
      </c>
      <c r="C107" s="6">
        <v>71</v>
      </c>
      <c r="D107" s="6">
        <v>60</v>
      </c>
      <c r="E107" s="6">
        <v>5</v>
      </c>
      <c r="F107" s="6">
        <f t="shared" ref="F107:F110" si="63">G107+H107+I107+J107</f>
        <v>14</v>
      </c>
      <c r="G107" s="6">
        <v>11</v>
      </c>
      <c r="H107" s="6">
        <v>3</v>
      </c>
      <c r="I107" s="6">
        <v>0</v>
      </c>
      <c r="J107" s="6">
        <v>0</v>
      </c>
      <c r="K107" s="6">
        <v>3</v>
      </c>
      <c r="L107" s="6">
        <v>10</v>
      </c>
      <c r="M107" s="6">
        <v>1</v>
      </c>
      <c r="N107" s="6">
        <v>9</v>
      </c>
      <c r="O107" s="6">
        <v>0</v>
      </c>
      <c r="P107" s="6">
        <v>2</v>
      </c>
      <c r="Q107" s="6">
        <v>1</v>
      </c>
      <c r="R107" s="6">
        <v>1</v>
      </c>
      <c r="S107" s="6">
        <v>1</v>
      </c>
      <c r="T107" s="8">
        <f t="shared" ref="T107:T110" si="64">(G107+H107+I107+J107+L107+O107)/(D107+L107+O107+M107)</f>
        <v>0.3380281690140845</v>
      </c>
      <c r="U107" s="9">
        <f t="shared" ref="U107:U110" si="65">(G107+H107*2+I107*3)/D107</f>
        <v>0.28333333333333333</v>
      </c>
      <c r="V107" s="9">
        <f t="shared" ref="V107:V110" si="66">T107+U107</f>
        <v>0.62136150234741783</v>
      </c>
      <c r="W107" s="9">
        <f t="shared" ref="W107:W110" si="67">(G107+H107+I107+J107)/D107</f>
        <v>0.23333333333333334</v>
      </c>
    </row>
    <row r="108" spans="1:23" x14ac:dyDescent="0.3">
      <c r="A108" s="5">
        <v>2009</v>
      </c>
      <c r="B108" s="6">
        <v>14</v>
      </c>
      <c r="C108" s="6">
        <v>46</v>
      </c>
      <c r="D108" s="6">
        <v>43</v>
      </c>
      <c r="E108" s="6">
        <v>4</v>
      </c>
      <c r="F108" s="6">
        <f t="shared" si="63"/>
        <v>10</v>
      </c>
      <c r="G108" s="6">
        <v>7</v>
      </c>
      <c r="H108" s="6">
        <v>3</v>
      </c>
      <c r="I108" s="6">
        <v>0</v>
      </c>
      <c r="J108" s="6">
        <v>0</v>
      </c>
      <c r="K108" s="6">
        <v>2</v>
      </c>
      <c r="L108" s="6">
        <v>2</v>
      </c>
      <c r="M108" s="6">
        <v>1</v>
      </c>
      <c r="N108" s="6">
        <v>2</v>
      </c>
      <c r="O108" s="6">
        <v>0</v>
      </c>
      <c r="P108" s="6">
        <v>1</v>
      </c>
      <c r="Q108" s="6">
        <v>0</v>
      </c>
      <c r="R108" s="6">
        <v>0</v>
      </c>
      <c r="S108" s="6">
        <v>0</v>
      </c>
      <c r="T108" s="8">
        <f t="shared" si="64"/>
        <v>0.2608695652173913</v>
      </c>
      <c r="U108" s="9">
        <f t="shared" si="65"/>
        <v>0.30232558139534882</v>
      </c>
      <c r="V108" s="9">
        <f t="shared" si="66"/>
        <v>0.56319514661274006</v>
      </c>
      <c r="W108" s="9">
        <f t="shared" si="67"/>
        <v>0.23255813953488372</v>
      </c>
    </row>
    <row r="109" spans="1:23" x14ac:dyDescent="0.3">
      <c r="A109" s="5">
        <v>2010</v>
      </c>
      <c r="B109" s="6">
        <v>18</v>
      </c>
      <c r="C109" s="6">
        <v>70</v>
      </c>
      <c r="D109" s="6">
        <v>59</v>
      </c>
      <c r="E109" s="6">
        <v>14</v>
      </c>
      <c r="F109" s="6">
        <f t="shared" si="63"/>
        <v>15</v>
      </c>
      <c r="G109" s="6">
        <v>12</v>
      </c>
      <c r="H109" s="6">
        <v>3</v>
      </c>
      <c r="I109" s="6">
        <v>0</v>
      </c>
      <c r="J109" s="6">
        <v>0</v>
      </c>
      <c r="K109" s="6">
        <v>8</v>
      </c>
      <c r="L109" s="6">
        <v>5</v>
      </c>
      <c r="M109" s="6">
        <v>2</v>
      </c>
      <c r="N109" s="6">
        <v>11</v>
      </c>
      <c r="O109" s="6">
        <v>4</v>
      </c>
      <c r="P109" s="6">
        <v>5</v>
      </c>
      <c r="Q109" s="6">
        <v>2</v>
      </c>
      <c r="R109" s="6">
        <v>3</v>
      </c>
      <c r="S109" s="6">
        <v>0</v>
      </c>
      <c r="T109" s="8">
        <f t="shared" si="64"/>
        <v>0.34285714285714286</v>
      </c>
      <c r="U109" s="9">
        <f t="shared" si="65"/>
        <v>0.30508474576271188</v>
      </c>
      <c r="V109" s="9">
        <f t="shared" si="66"/>
        <v>0.64794188861985469</v>
      </c>
      <c r="W109" s="9">
        <f t="shared" si="67"/>
        <v>0.25423728813559321</v>
      </c>
    </row>
    <row r="110" spans="1:23" x14ac:dyDescent="0.3">
      <c r="A110" s="5">
        <v>2011</v>
      </c>
      <c r="B110" s="6">
        <v>18</v>
      </c>
      <c r="C110" s="6">
        <v>53</v>
      </c>
      <c r="D110" s="6">
        <v>52</v>
      </c>
      <c r="E110" s="6">
        <v>8</v>
      </c>
      <c r="F110" s="6">
        <f t="shared" si="63"/>
        <v>9</v>
      </c>
      <c r="G110" s="6">
        <v>8</v>
      </c>
      <c r="H110" s="6">
        <v>1</v>
      </c>
      <c r="I110" s="6">
        <v>0</v>
      </c>
      <c r="J110" s="6">
        <v>0</v>
      </c>
      <c r="K110" s="6">
        <v>1</v>
      </c>
      <c r="L110" s="6">
        <v>1</v>
      </c>
      <c r="M110" s="6">
        <v>0</v>
      </c>
      <c r="N110" s="6">
        <v>9</v>
      </c>
      <c r="O110" s="6">
        <v>0</v>
      </c>
      <c r="P110" s="6">
        <v>7</v>
      </c>
      <c r="Q110" s="6">
        <v>3</v>
      </c>
      <c r="R110" s="6">
        <v>0</v>
      </c>
      <c r="S110" s="6">
        <v>0</v>
      </c>
      <c r="T110" s="8">
        <f t="shared" si="64"/>
        <v>0.18867924528301888</v>
      </c>
      <c r="U110" s="9">
        <f t="shared" si="65"/>
        <v>0.19230769230769232</v>
      </c>
      <c r="V110" s="9">
        <f t="shared" si="66"/>
        <v>0.38098693759071123</v>
      </c>
      <c r="W110" s="9">
        <f t="shared" si="67"/>
        <v>0.17307692307692307</v>
      </c>
    </row>
    <row r="111" spans="1:23" x14ac:dyDescent="0.3">
      <c r="A111" s="10" t="s">
        <v>26</v>
      </c>
      <c r="B111" s="10">
        <f>SUM(B107:B110)</f>
        <v>70</v>
      </c>
      <c r="C111" s="10">
        <f t="shared" ref="C111:S111" si="68">SUM(C107:C110)</f>
        <v>240</v>
      </c>
      <c r="D111" s="10">
        <f t="shared" si="68"/>
        <v>214</v>
      </c>
      <c r="E111" s="10">
        <f t="shared" si="68"/>
        <v>31</v>
      </c>
      <c r="F111" s="10">
        <f t="shared" si="68"/>
        <v>48</v>
      </c>
      <c r="G111" s="10">
        <f t="shared" si="68"/>
        <v>38</v>
      </c>
      <c r="H111" s="10">
        <f t="shared" si="68"/>
        <v>10</v>
      </c>
      <c r="I111" s="10">
        <f t="shared" si="68"/>
        <v>0</v>
      </c>
      <c r="J111" s="10">
        <f t="shared" si="68"/>
        <v>0</v>
      </c>
      <c r="K111" s="10">
        <f t="shared" si="68"/>
        <v>14</v>
      </c>
      <c r="L111" s="10">
        <f t="shared" si="68"/>
        <v>18</v>
      </c>
      <c r="M111" s="10">
        <f t="shared" si="68"/>
        <v>4</v>
      </c>
      <c r="N111" s="10">
        <f t="shared" si="68"/>
        <v>31</v>
      </c>
      <c r="O111" s="10">
        <f t="shared" si="68"/>
        <v>4</v>
      </c>
      <c r="P111" s="10">
        <f t="shared" si="68"/>
        <v>15</v>
      </c>
      <c r="Q111" s="10">
        <f t="shared" si="68"/>
        <v>6</v>
      </c>
      <c r="R111" s="10">
        <f t="shared" si="68"/>
        <v>4</v>
      </c>
      <c r="S111" s="10">
        <f t="shared" si="68"/>
        <v>1</v>
      </c>
      <c r="T111" s="11">
        <f t="shared" ref="T111" si="69">(G111+H111+I111+J111+L111+O111)/(D111+L111+O111+M111)</f>
        <v>0.29166666666666669</v>
      </c>
      <c r="U111" s="12">
        <f t="shared" ref="U111" si="70">(G111+H111*2+I111*3)/D111</f>
        <v>0.27102803738317754</v>
      </c>
      <c r="V111" s="12">
        <f t="shared" ref="V111" si="71">T111+U111</f>
        <v>0.56269470404984423</v>
      </c>
      <c r="W111" s="12">
        <f t="shared" ref="W111" si="72">(G111+H111+I111+J111)/D111</f>
        <v>0.22429906542056074</v>
      </c>
    </row>
    <row r="114" spans="1:23" ht="15.6" x14ac:dyDescent="0.3">
      <c r="A114" s="4" t="s">
        <v>35</v>
      </c>
      <c r="B114" s="5" t="s">
        <v>3</v>
      </c>
      <c r="C114" s="5" t="s">
        <v>4</v>
      </c>
      <c r="D114" s="5" t="s">
        <v>5</v>
      </c>
      <c r="E114" s="5" t="s">
        <v>6</v>
      </c>
      <c r="F114" s="5" t="s">
        <v>7</v>
      </c>
      <c r="G114" s="5" t="s">
        <v>8</v>
      </c>
      <c r="H114" s="5" t="s">
        <v>9</v>
      </c>
      <c r="I114" s="5" t="s">
        <v>10</v>
      </c>
      <c r="J114" s="5" t="s">
        <v>11</v>
      </c>
      <c r="K114" s="5" t="s">
        <v>12</v>
      </c>
      <c r="L114" s="5" t="s">
        <v>13</v>
      </c>
      <c r="M114" s="5" t="s">
        <v>14</v>
      </c>
      <c r="N114" s="5" t="s">
        <v>15</v>
      </c>
      <c r="O114" s="5" t="s">
        <v>16</v>
      </c>
      <c r="P114" s="5" t="s">
        <v>17</v>
      </c>
      <c r="Q114" s="5" t="s">
        <v>18</v>
      </c>
      <c r="R114" s="5" t="s">
        <v>19</v>
      </c>
      <c r="S114" s="5" t="s">
        <v>20</v>
      </c>
      <c r="T114" s="5" t="s">
        <v>21</v>
      </c>
      <c r="U114" s="5" t="s">
        <v>22</v>
      </c>
      <c r="V114" s="5" t="s">
        <v>23</v>
      </c>
      <c r="W114" s="5" t="s">
        <v>24</v>
      </c>
    </row>
    <row r="115" spans="1:23" x14ac:dyDescent="0.3">
      <c r="A115" s="5">
        <v>2008</v>
      </c>
      <c r="B115" s="6">
        <v>15</v>
      </c>
      <c r="C115" s="6">
        <v>57</v>
      </c>
      <c r="D115" s="6">
        <v>47</v>
      </c>
      <c r="E115" s="6">
        <v>6</v>
      </c>
      <c r="F115" s="6">
        <f t="shared" ref="F115:F118" si="73">G115+H115+I115+J115</f>
        <v>11</v>
      </c>
      <c r="G115" s="6">
        <v>6</v>
      </c>
      <c r="H115" s="6">
        <v>4</v>
      </c>
      <c r="I115" s="6">
        <v>0</v>
      </c>
      <c r="J115" s="6">
        <v>1</v>
      </c>
      <c r="K115" s="6">
        <v>7</v>
      </c>
      <c r="L115" s="6">
        <v>9</v>
      </c>
      <c r="M115" s="6">
        <v>1</v>
      </c>
      <c r="N115" s="6">
        <v>12</v>
      </c>
      <c r="O115" s="6">
        <v>0</v>
      </c>
      <c r="P115" s="6">
        <v>4</v>
      </c>
      <c r="Q115" s="6">
        <v>3</v>
      </c>
      <c r="R115" s="6">
        <v>0</v>
      </c>
      <c r="S115" s="6">
        <v>4</v>
      </c>
      <c r="T115" s="8">
        <f t="shared" ref="T115:T118" si="74">(G115+H115+I115+J115+L115+O115)/(D115+L115+O115+M115)</f>
        <v>0.35087719298245612</v>
      </c>
      <c r="U115" s="9">
        <f t="shared" ref="U115:U118" si="75">(G115+H115*2+I115*3+J115*4)/D115</f>
        <v>0.38297872340425532</v>
      </c>
      <c r="V115" s="9">
        <f t="shared" ref="V115:V118" si="76">T115+U115</f>
        <v>0.73385591638671144</v>
      </c>
      <c r="W115" s="9">
        <f t="shared" ref="W115:W118" si="77">(G115+H115+I115+J115)/D115</f>
        <v>0.23404255319148937</v>
      </c>
    </row>
    <row r="116" spans="1:23" x14ac:dyDescent="0.3">
      <c r="A116" s="5">
        <v>2009</v>
      </c>
      <c r="B116" s="6">
        <v>13</v>
      </c>
      <c r="C116" s="6">
        <v>39</v>
      </c>
      <c r="D116" s="6">
        <v>37</v>
      </c>
      <c r="E116" s="6">
        <v>6</v>
      </c>
      <c r="F116" s="6">
        <f t="shared" si="73"/>
        <v>7</v>
      </c>
      <c r="G116" s="6">
        <v>4</v>
      </c>
      <c r="H116" s="6">
        <v>2</v>
      </c>
      <c r="I116" s="6">
        <v>1</v>
      </c>
      <c r="J116" s="6">
        <v>0</v>
      </c>
      <c r="K116" s="6">
        <v>8</v>
      </c>
      <c r="L116" s="6">
        <v>2</v>
      </c>
      <c r="M116" s="6">
        <v>0</v>
      </c>
      <c r="N116" s="6">
        <v>5</v>
      </c>
      <c r="O116" s="6">
        <v>0</v>
      </c>
      <c r="P116" s="6">
        <v>1</v>
      </c>
      <c r="Q116" s="6">
        <v>0</v>
      </c>
      <c r="R116" s="6">
        <v>3</v>
      </c>
      <c r="S116" s="6">
        <v>0</v>
      </c>
      <c r="T116" s="8">
        <f t="shared" si="74"/>
        <v>0.23076923076923078</v>
      </c>
      <c r="U116" s="9">
        <f t="shared" si="75"/>
        <v>0.29729729729729731</v>
      </c>
      <c r="V116" s="9">
        <f t="shared" si="76"/>
        <v>0.5280665280665281</v>
      </c>
      <c r="W116" s="9">
        <f t="shared" si="77"/>
        <v>0.1891891891891892</v>
      </c>
    </row>
    <row r="117" spans="1:23" x14ac:dyDescent="0.3">
      <c r="A117" s="5">
        <v>2010</v>
      </c>
      <c r="B117" s="6">
        <v>17</v>
      </c>
      <c r="C117" s="6">
        <v>68</v>
      </c>
      <c r="D117" s="6">
        <v>58</v>
      </c>
      <c r="E117" s="6">
        <v>7</v>
      </c>
      <c r="F117" s="6">
        <f t="shared" si="73"/>
        <v>14</v>
      </c>
      <c r="G117" s="6">
        <v>11</v>
      </c>
      <c r="H117" s="6">
        <v>2</v>
      </c>
      <c r="I117" s="6">
        <v>1</v>
      </c>
      <c r="J117" s="6">
        <v>0</v>
      </c>
      <c r="K117" s="6">
        <v>3</v>
      </c>
      <c r="L117" s="6">
        <v>8</v>
      </c>
      <c r="M117" s="6">
        <v>2</v>
      </c>
      <c r="N117" s="6">
        <v>16</v>
      </c>
      <c r="O117" s="6">
        <v>0</v>
      </c>
      <c r="P117" s="6">
        <v>0</v>
      </c>
      <c r="Q117" s="6">
        <v>1</v>
      </c>
      <c r="R117" s="6">
        <v>4</v>
      </c>
      <c r="S117" s="6">
        <v>0</v>
      </c>
      <c r="T117" s="8">
        <f t="shared" si="74"/>
        <v>0.3235294117647059</v>
      </c>
      <c r="U117" s="9">
        <f t="shared" si="75"/>
        <v>0.31034482758620691</v>
      </c>
      <c r="V117" s="9">
        <f t="shared" si="76"/>
        <v>0.6338742393509128</v>
      </c>
      <c r="W117" s="9">
        <f t="shared" si="77"/>
        <v>0.2413793103448276</v>
      </c>
    </row>
    <row r="118" spans="1:23" x14ac:dyDescent="0.3">
      <c r="A118" s="5">
        <v>2011</v>
      </c>
      <c r="B118" s="6">
        <v>11</v>
      </c>
      <c r="C118" s="6">
        <v>43</v>
      </c>
      <c r="D118" s="6">
        <v>35</v>
      </c>
      <c r="E118" s="6">
        <v>5</v>
      </c>
      <c r="F118" s="6">
        <f t="shared" si="73"/>
        <v>7</v>
      </c>
      <c r="G118" s="6">
        <v>6</v>
      </c>
      <c r="H118" s="6">
        <v>1</v>
      </c>
      <c r="I118" s="6">
        <v>0</v>
      </c>
      <c r="J118" s="6">
        <v>0</v>
      </c>
      <c r="K118" s="6">
        <v>3</v>
      </c>
      <c r="L118" s="6">
        <v>4</v>
      </c>
      <c r="M118" s="6">
        <v>2</v>
      </c>
      <c r="N118" s="6">
        <v>8</v>
      </c>
      <c r="O118" s="6">
        <v>2</v>
      </c>
      <c r="P118" s="6">
        <v>1</v>
      </c>
      <c r="Q118" s="6">
        <v>0</v>
      </c>
      <c r="R118" s="6">
        <v>0</v>
      </c>
      <c r="S118" s="6">
        <v>1</v>
      </c>
      <c r="T118" s="8">
        <f t="shared" si="74"/>
        <v>0.30232558139534882</v>
      </c>
      <c r="U118" s="9">
        <f t="shared" si="75"/>
        <v>0.22857142857142856</v>
      </c>
      <c r="V118" s="9">
        <f t="shared" si="76"/>
        <v>0.53089700996677736</v>
      </c>
      <c r="W118" s="9">
        <f t="shared" si="77"/>
        <v>0.2</v>
      </c>
    </row>
    <row r="119" spans="1:23" x14ac:dyDescent="0.3">
      <c r="A119" s="10" t="s">
        <v>26</v>
      </c>
      <c r="B119" s="10">
        <f>SUM(B115:B118)</f>
        <v>56</v>
      </c>
      <c r="C119" s="10">
        <f t="shared" ref="C119:S119" si="78">SUM(C115:C118)</f>
        <v>207</v>
      </c>
      <c r="D119" s="10">
        <f t="shared" si="78"/>
        <v>177</v>
      </c>
      <c r="E119" s="10">
        <f t="shared" si="78"/>
        <v>24</v>
      </c>
      <c r="F119" s="10">
        <f t="shared" si="78"/>
        <v>39</v>
      </c>
      <c r="G119" s="10">
        <f t="shared" si="78"/>
        <v>27</v>
      </c>
      <c r="H119" s="10">
        <f t="shared" si="78"/>
        <v>9</v>
      </c>
      <c r="I119" s="10">
        <f t="shared" si="78"/>
        <v>2</v>
      </c>
      <c r="J119" s="10">
        <f t="shared" si="78"/>
        <v>1</v>
      </c>
      <c r="K119" s="10">
        <f t="shared" si="78"/>
        <v>21</v>
      </c>
      <c r="L119" s="10">
        <f t="shared" si="78"/>
        <v>23</v>
      </c>
      <c r="M119" s="10">
        <f t="shared" si="78"/>
        <v>5</v>
      </c>
      <c r="N119" s="10">
        <f t="shared" si="78"/>
        <v>41</v>
      </c>
      <c r="O119" s="10">
        <f t="shared" si="78"/>
        <v>2</v>
      </c>
      <c r="P119" s="10">
        <f t="shared" si="78"/>
        <v>6</v>
      </c>
      <c r="Q119" s="10">
        <f t="shared" si="78"/>
        <v>4</v>
      </c>
      <c r="R119" s="10">
        <f t="shared" si="78"/>
        <v>7</v>
      </c>
      <c r="S119" s="10">
        <f t="shared" si="78"/>
        <v>5</v>
      </c>
      <c r="T119" s="11">
        <f t="shared" ref="T119" si="79">(G119+H119+I119+J119+L119+O119)/(D119+L119+O119+M119)</f>
        <v>0.30917874396135264</v>
      </c>
      <c r="U119" s="12">
        <f t="shared" ref="U119" si="80">(G119+H119*2+I119*3+J119*4)/D119</f>
        <v>0.31073446327683618</v>
      </c>
      <c r="V119" s="12">
        <f t="shared" ref="V119" si="81">T119+U119</f>
        <v>0.61991320723818877</v>
      </c>
      <c r="W119" s="12">
        <f t="shared" ref="W119" si="82">(G119+H119+I119+J119)/D119</f>
        <v>0.22033898305084745</v>
      </c>
    </row>
    <row r="122" spans="1:23" ht="15.6" x14ac:dyDescent="0.3">
      <c r="A122" s="4" t="s">
        <v>36</v>
      </c>
      <c r="B122" s="5" t="s">
        <v>3</v>
      </c>
      <c r="C122" s="5" t="s">
        <v>4</v>
      </c>
      <c r="D122" s="5" t="s">
        <v>5</v>
      </c>
      <c r="E122" s="5" t="s">
        <v>6</v>
      </c>
      <c r="F122" s="5" t="s">
        <v>7</v>
      </c>
      <c r="G122" s="5" t="s">
        <v>8</v>
      </c>
      <c r="H122" s="5" t="s">
        <v>9</v>
      </c>
      <c r="I122" s="5" t="s">
        <v>10</v>
      </c>
      <c r="J122" s="5" t="s">
        <v>11</v>
      </c>
      <c r="K122" s="5" t="s">
        <v>12</v>
      </c>
      <c r="L122" s="5" t="s">
        <v>13</v>
      </c>
      <c r="M122" s="5" t="s">
        <v>14</v>
      </c>
      <c r="N122" s="5" t="s">
        <v>15</v>
      </c>
      <c r="O122" s="5" t="s">
        <v>16</v>
      </c>
      <c r="P122" s="5" t="s">
        <v>17</v>
      </c>
      <c r="Q122" s="5" t="s">
        <v>18</v>
      </c>
      <c r="R122" s="5" t="s">
        <v>19</v>
      </c>
      <c r="S122" s="5" t="s">
        <v>20</v>
      </c>
      <c r="T122" s="5" t="s">
        <v>21</v>
      </c>
      <c r="U122" s="5" t="s">
        <v>22</v>
      </c>
      <c r="V122" s="5" t="s">
        <v>23</v>
      </c>
      <c r="W122" s="5" t="s">
        <v>24</v>
      </c>
    </row>
    <row r="123" spans="1:23" x14ac:dyDescent="0.3">
      <c r="A123" s="5">
        <v>2009</v>
      </c>
      <c r="B123" s="6">
        <v>13</v>
      </c>
      <c r="C123" s="6">
        <v>37</v>
      </c>
      <c r="D123" s="6">
        <v>33</v>
      </c>
      <c r="E123" s="6">
        <v>7</v>
      </c>
      <c r="F123" s="6">
        <f>G123+H123+I123+J123</f>
        <v>11</v>
      </c>
      <c r="G123" s="6">
        <v>10</v>
      </c>
      <c r="H123" s="6">
        <v>1</v>
      </c>
      <c r="I123" s="6">
        <v>0</v>
      </c>
      <c r="J123" s="6">
        <v>0</v>
      </c>
      <c r="K123" s="6">
        <v>6</v>
      </c>
      <c r="L123" s="6">
        <v>4</v>
      </c>
      <c r="M123" s="6">
        <v>0</v>
      </c>
      <c r="N123" s="6">
        <v>7</v>
      </c>
      <c r="O123" s="6">
        <v>0</v>
      </c>
      <c r="P123" s="6">
        <v>2</v>
      </c>
      <c r="Q123" s="6">
        <v>0</v>
      </c>
      <c r="R123" s="6">
        <v>2</v>
      </c>
      <c r="S123" s="6">
        <v>1</v>
      </c>
      <c r="T123" s="8">
        <f t="shared" ref="T123:T127" si="83">(G123+H123+I123+J123+L123+O123)/(D123+L123+O123+M123)</f>
        <v>0.40540540540540543</v>
      </c>
      <c r="U123" s="9">
        <f t="shared" ref="U123:U127" si="84">(G123+H123*2+I123*3)/D123</f>
        <v>0.36363636363636365</v>
      </c>
      <c r="V123" s="9">
        <f t="shared" ref="V123:V127" si="85">T123+U123</f>
        <v>0.76904176904176902</v>
      </c>
      <c r="W123" s="9">
        <f t="shared" ref="W123:W127" si="86">(G123+H123+I123+J123)/D123</f>
        <v>0.33333333333333331</v>
      </c>
    </row>
    <row r="124" spans="1:23" x14ac:dyDescent="0.3">
      <c r="A124" s="5">
        <v>2010</v>
      </c>
      <c r="B124" s="6">
        <v>15</v>
      </c>
      <c r="C124" s="6">
        <v>59</v>
      </c>
      <c r="D124" s="6">
        <v>51</v>
      </c>
      <c r="E124" s="6">
        <v>3</v>
      </c>
      <c r="F124" s="6">
        <f>G124+H124+I124+J124</f>
        <v>12</v>
      </c>
      <c r="G124" s="6">
        <v>11</v>
      </c>
      <c r="H124" s="6">
        <v>1</v>
      </c>
      <c r="I124" s="6">
        <v>0</v>
      </c>
      <c r="J124" s="6">
        <v>0</v>
      </c>
      <c r="K124" s="6">
        <v>6</v>
      </c>
      <c r="L124" s="6">
        <v>4</v>
      </c>
      <c r="M124" s="6">
        <v>2</v>
      </c>
      <c r="N124" s="6">
        <v>10</v>
      </c>
      <c r="O124" s="6">
        <v>2</v>
      </c>
      <c r="P124" s="6">
        <v>1</v>
      </c>
      <c r="Q124" s="6">
        <v>3</v>
      </c>
      <c r="R124" s="6">
        <v>1</v>
      </c>
      <c r="S124" s="6">
        <v>0</v>
      </c>
      <c r="T124" s="8">
        <f t="shared" si="83"/>
        <v>0.30508474576271188</v>
      </c>
      <c r="U124" s="9">
        <f t="shared" si="84"/>
        <v>0.25490196078431371</v>
      </c>
      <c r="V124" s="9">
        <f t="shared" si="85"/>
        <v>0.55998670654702565</v>
      </c>
      <c r="W124" s="9">
        <f t="shared" si="86"/>
        <v>0.23529411764705882</v>
      </c>
    </row>
    <row r="125" spans="1:23" x14ac:dyDescent="0.3">
      <c r="A125" s="5">
        <v>2011</v>
      </c>
      <c r="B125" s="6">
        <v>11</v>
      </c>
      <c r="C125" s="6">
        <v>30</v>
      </c>
      <c r="D125" s="6">
        <v>28</v>
      </c>
      <c r="E125" s="6">
        <v>1</v>
      </c>
      <c r="F125" s="6">
        <f>G125+H125+I125+J125</f>
        <v>10</v>
      </c>
      <c r="G125" s="6">
        <v>9</v>
      </c>
      <c r="H125" s="6">
        <v>1</v>
      </c>
      <c r="I125" s="6">
        <v>0</v>
      </c>
      <c r="J125" s="6">
        <v>0</v>
      </c>
      <c r="K125" s="6">
        <v>8</v>
      </c>
      <c r="L125" s="6">
        <v>1</v>
      </c>
      <c r="M125" s="6">
        <v>0</v>
      </c>
      <c r="N125" s="6">
        <v>5</v>
      </c>
      <c r="O125" s="6">
        <v>1</v>
      </c>
      <c r="P125" s="6">
        <v>0</v>
      </c>
      <c r="Q125" s="6">
        <v>0</v>
      </c>
      <c r="R125" s="6">
        <v>3</v>
      </c>
      <c r="S125" s="6">
        <v>0</v>
      </c>
      <c r="T125" s="8">
        <f t="shared" si="83"/>
        <v>0.4</v>
      </c>
      <c r="U125" s="9">
        <f t="shared" si="84"/>
        <v>0.39285714285714285</v>
      </c>
      <c r="V125" s="9">
        <f t="shared" si="85"/>
        <v>0.79285714285714293</v>
      </c>
      <c r="W125" s="9">
        <f t="shared" si="86"/>
        <v>0.35714285714285715</v>
      </c>
    </row>
    <row r="126" spans="1:23" x14ac:dyDescent="0.3">
      <c r="A126" s="5">
        <v>2012</v>
      </c>
      <c r="B126" s="6">
        <v>18</v>
      </c>
      <c r="C126" s="6">
        <v>74</v>
      </c>
      <c r="D126" s="6">
        <v>65</v>
      </c>
      <c r="E126" s="6">
        <v>12</v>
      </c>
      <c r="F126" s="6">
        <v>22</v>
      </c>
      <c r="G126" s="6">
        <v>13</v>
      </c>
      <c r="H126" s="6">
        <v>5</v>
      </c>
      <c r="I126" s="6">
        <v>1</v>
      </c>
      <c r="J126" s="6">
        <v>3</v>
      </c>
      <c r="K126" s="6">
        <v>11</v>
      </c>
      <c r="L126" s="6">
        <v>6</v>
      </c>
      <c r="M126" s="6">
        <v>0</v>
      </c>
      <c r="N126" s="6">
        <v>8</v>
      </c>
      <c r="O126" s="6">
        <v>2</v>
      </c>
      <c r="P126" s="6">
        <v>4</v>
      </c>
      <c r="Q126" s="6">
        <v>0</v>
      </c>
      <c r="R126" s="6">
        <v>4</v>
      </c>
      <c r="S126" s="6">
        <v>0</v>
      </c>
      <c r="T126" s="8">
        <f>(G126+H126+I126+J126+L126+O126)/(D126+L126+O126+M126)</f>
        <v>0.41095890410958902</v>
      </c>
      <c r="U126" s="9">
        <f>(G126+H126*2+I126*3)/D126</f>
        <v>0.4</v>
      </c>
      <c r="V126" s="9">
        <f>T126+U126</f>
        <v>0.81095890410958904</v>
      </c>
      <c r="W126" s="9">
        <f>(G126+H126+I126+J126)/D126</f>
        <v>0.33846153846153848</v>
      </c>
    </row>
    <row r="127" spans="1:23" x14ac:dyDescent="0.3">
      <c r="A127" s="5">
        <v>2013</v>
      </c>
      <c r="B127" s="6">
        <v>9</v>
      </c>
      <c r="C127" s="6">
        <v>46</v>
      </c>
      <c r="D127" s="6">
        <v>41</v>
      </c>
      <c r="E127" s="6">
        <v>4</v>
      </c>
      <c r="F127" s="6">
        <f>G127+H127+I127+J127</f>
        <v>12</v>
      </c>
      <c r="G127" s="6">
        <v>6</v>
      </c>
      <c r="H127" s="6">
        <v>4</v>
      </c>
      <c r="I127" s="6">
        <v>1</v>
      </c>
      <c r="J127" s="6">
        <v>1</v>
      </c>
      <c r="K127" s="6">
        <v>4</v>
      </c>
      <c r="L127" s="6">
        <v>3</v>
      </c>
      <c r="M127" s="6">
        <v>1</v>
      </c>
      <c r="N127" s="6">
        <v>5</v>
      </c>
      <c r="O127" s="6">
        <v>1</v>
      </c>
      <c r="P127" s="6">
        <v>1</v>
      </c>
      <c r="Q127" s="6">
        <v>0</v>
      </c>
      <c r="R127" s="6">
        <v>1</v>
      </c>
      <c r="S127" s="6">
        <v>0</v>
      </c>
      <c r="T127" s="8">
        <f t="shared" si="83"/>
        <v>0.34782608695652173</v>
      </c>
      <c r="U127" s="9">
        <f t="shared" si="84"/>
        <v>0.41463414634146339</v>
      </c>
      <c r="V127" s="9">
        <f t="shared" si="85"/>
        <v>0.76246023329798507</v>
      </c>
      <c r="W127" s="9">
        <f t="shared" si="86"/>
        <v>0.29268292682926828</v>
      </c>
    </row>
    <row r="128" spans="1:23" x14ac:dyDescent="0.3">
      <c r="A128" s="10" t="s">
        <v>26</v>
      </c>
      <c r="B128" s="10">
        <f>SUM(B123:B127)</f>
        <v>66</v>
      </c>
      <c r="C128" s="10">
        <f t="shared" ref="C128:S128" si="87">SUM(C123:C127)</f>
        <v>246</v>
      </c>
      <c r="D128" s="10">
        <f t="shared" si="87"/>
        <v>218</v>
      </c>
      <c r="E128" s="10">
        <f t="shared" si="87"/>
        <v>27</v>
      </c>
      <c r="F128" s="10">
        <f t="shared" si="87"/>
        <v>67</v>
      </c>
      <c r="G128" s="10">
        <f t="shared" si="87"/>
        <v>49</v>
      </c>
      <c r="H128" s="10">
        <f t="shared" si="87"/>
        <v>12</v>
      </c>
      <c r="I128" s="10">
        <f t="shared" si="87"/>
        <v>2</v>
      </c>
      <c r="J128" s="10">
        <f t="shared" si="87"/>
        <v>4</v>
      </c>
      <c r="K128" s="10">
        <f t="shared" si="87"/>
        <v>35</v>
      </c>
      <c r="L128" s="10">
        <f t="shared" si="87"/>
        <v>18</v>
      </c>
      <c r="M128" s="10">
        <f t="shared" si="87"/>
        <v>3</v>
      </c>
      <c r="N128" s="10">
        <f t="shared" si="87"/>
        <v>35</v>
      </c>
      <c r="O128" s="10">
        <f t="shared" si="87"/>
        <v>6</v>
      </c>
      <c r="P128" s="10">
        <f t="shared" si="87"/>
        <v>8</v>
      </c>
      <c r="Q128" s="10">
        <f t="shared" si="87"/>
        <v>3</v>
      </c>
      <c r="R128" s="10">
        <f t="shared" si="87"/>
        <v>11</v>
      </c>
      <c r="S128" s="10">
        <f t="shared" si="87"/>
        <v>1</v>
      </c>
      <c r="T128" s="11">
        <f t="shared" ref="T128" si="88">(G128+H128+I128+J128+L128+O128)/(D128+L128+O128+M128)</f>
        <v>0.37142857142857144</v>
      </c>
      <c r="U128" s="12">
        <f t="shared" ref="U128" si="89">(G128+H128*2+I128*3)/D128</f>
        <v>0.36238532110091742</v>
      </c>
      <c r="V128" s="12">
        <f t="shared" ref="V128" si="90">T128+U128</f>
        <v>0.73381389252948881</v>
      </c>
      <c r="W128" s="12">
        <f t="shared" ref="W128" si="91">(G128+H128+I128+J128)/D128</f>
        <v>0.30733944954128439</v>
      </c>
    </row>
    <row r="131" spans="1:23" ht="15.6" x14ac:dyDescent="0.3">
      <c r="A131" s="4" t="s">
        <v>37</v>
      </c>
      <c r="B131" s="5" t="s">
        <v>3</v>
      </c>
      <c r="C131" s="5" t="s">
        <v>4</v>
      </c>
      <c r="D131" s="5" t="s">
        <v>5</v>
      </c>
      <c r="E131" s="5" t="s">
        <v>6</v>
      </c>
      <c r="F131" s="5" t="s">
        <v>7</v>
      </c>
      <c r="G131" s="5" t="s">
        <v>8</v>
      </c>
      <c r="H131" s="5" t="s">
        <v>9</v>
      </c>
      <c r="I131" s="5" t="s">
        <v>10</v>
      </c>
      <c r="J131" s="5" t="s">
        <v>11</v>
      </c>
      <c r="K131" s="5" t="s">
        <v>12</v>
      </c>
      <c r="L131" s="5" t="s">
        <v>13</v>
      </c>
      <c r="M131" s="5" t="s">
        <v>14</v>
      </c>
      <c r="N131" s="5" t="s">
        <v>15</v>
      </c>
      <c r="O131" s="5" t="s">
        <v>16</v>
      </c>
      <c r="P131" s="5" t="s">
        <v>17</v>
      </c>
      <c r="Q131" s="5" t="s">
        <v>18</v>
      </c>
      <c r="R131" s="5" t="s">
        <v>19</v>
      </c>
      <c r="S131" s="5" t="s">
        <v>20</v>
      </c>
      <c r="T131" s="5" t="s">
        <v>21</v>
      </c>
      <c r="U131" s="5" t="s">
        <v>22</v>
      </c>
      <c r="V131" s="5" t="s">
        <v>23</v>
      </c>
      <c r="W131" s="5" t="s">
        <v>24</v>
      </c>
    </row>
    <row r="132" spans="1:23" x14ac:dyDescent="0.3">
      <c r="A132" s="5">
        <v>2009</v>
      </c>
      <c r="B132" s="6">
        <v>19</v>
      </c>
      <c r="C132" s="6">
        <v>74</v>
      </c>
      <c r="D132" s="6">
        <v>67</v>
      </c>
      <c r="E132" s="6">
        <v>11</v>
      </c>
      <c r="F132" s="6">
        <f>G132+H132+I132+J132</f>
        <v>24</v>
      </c>
      <c r="G132" s="6">
        <v>14</v>
      </c>
      <c r="H132" s="6">
        <v>8</v>
      </c>
      <c r="I132" s="6">
        <v>1</v>
      </c>
      <c r="J132" s="6">
        <v>1</v>
      </c>
      <c r="K132" s="6">
        <v>24</v>
      </c>
      <c r="L132" s="6">
        <v>2</v>
      </c>
      <c r="M132" s="6">
        <v>3</v>
      </c>
      <c r="N132" s="6">
        <v>8</v>
      </c>
      <c r="O132" s="6">
        <v>2</v>
      </c>
      <c r="P132" s="6">
        <v>1</v>
      </c>
      <c r="Q132" s="6">
        <v>1</v>
      </c>
      <c r="R132" s="6">
        <v>0</v>
      </c>
      <c r="S132" s="6">
        <v>0</v>
      </c>
      <c r="T132" s="8">
        <f t="shared" ref="T132:T134" si="92">(G132+H132+I132+J132+L132+O132)/(D132+L132+O132+M132)</f>
        <v>0.3783783783783784</v>
      </c>
      <c r="U132" s="9">
        <f t="shared" ref="U132:U134" si="93">(G132+H132*2+I132*3+J132*4)/D132</f>
        <v>0.55223880597014929</v>
      </c>
      <c r="V132" s="9">
        <f t="shared" ref="V132:V134" si="94">T132+U132</f>
        <v>0.93061718434852769</v>
      </c>
      <c r="W132" s="9">
        <f t="shared" ref="W132:W134" si="95">(G132+H132+I132+J132)/D132</f>
        <v>0.35820895522388058</v>
      </c>
    </row>
    <row r="133" spans="1:23" x14ac:dyDescent="0.3">
      <c r="A133" s="5">
        <v>2010</v>
      </c>
      <c r="B133" s="6">
        <v>27</v>
      </c>
      <c r="C133" s="6">
        <v>129</v>
      </c>
      <c r="D133" s="6">
        <v>116</v>
      </c>
      <c r="E133" s="6">
        <v>29</v>
      </c>
      <c r="F133" s="6">
        <f t="shared" ref="F133:F136" si="96">G133+H133+I133+J133</f>
        <v>47</v>
      </c>
      <c r="G133" s="6">
        <v>31</v>
      </c>
      <c r="H133" s="6">
        <v>5</v>
      </c>
      <c r="I133" s="6">
        <v>5</v>
      </c>
      <c r="J133" s="6">
        <v>6</v>
      </c>
      <c r="K133" s="6">
        <v>30</v>
      </c>
      <c r="L133" s="6">
        <v>9</v>
      </c>
      <c r="M133" s="6">
        <v>2</v>
      </c>
      <c r="N133" s="6">
        <v>4</v>
      </c>
      <c r="O133" s="6">
        <v>2</v>
      </c>
      <c r="P133" s="6">
        <v>5</v>
      </c>
      <c r="Q133" s="6">
        <v>2</v>
      </c>
      <c r="R133" s="6">
        <v>10</v>
      </c>
      <c r="S133" s="6">
        <v>0</v>
      </c>
      <c r="T133" s="8">
        <f t="shared" si="92"/>
        <v>0.44961240310077522</v>
      </c>
      <c r="U133" s="9">
        <f t="shared" si="93"/>
        <v>0.68965517241379315</v>
      </c>
      <c r="V133" s="9">
        <f t="shared" si="94"/>
        <v>1.1392675755145683</v>
      </c>
      <c r="W133" s="9">
        <f t="shared" si="95"/>
        <v>0.40517241379310343</v>
      </c>
    </row>
    <row r="134" spans="1:23" x14ac:dyDescent="0.3">
      <c r="A134" s="5">
        <v>2011</v>
      </c>
      <c r="B134" s="6">
        <v>27</v>
      </c>
      <c r="C134" s="6">
        <v>119</v>
      </c>
      <c r="D134" s="6">
        <v>104</v>
      </c>
      <c r="E134" s="6">
        <v>25</v>
      </c>
      <c r="F134" s="6">
        <f t="shared" si="96"/>
        <v>42</v>
      </c>
      <c r="G134" s="6">
        <v>27</v>
      </c>
      <c r="H134" s="6">
        <v>9</v>
      </c>
      <c r="I134" s="6">
        <v>1</v>
      </c>
      <c r="J134" s="6">
        <v>5</v>
      </c>
      <c r="K134" s="6">
        <v>30</v>
      </c>
      <c r="L134" s="6">
        <v>10</v>
      </c>
      <c r="M134" s="6">
        <v>0</v>
      </c>
      <c r="N134" s="6">
        <v>3</v>
      </c>
      <c r="O134" s="6">
        <v>3</v>
      </c>
      <c r="P134" s="6">
        <v>0</v>
      </c>
      <c r="Q134" s="6">
        <v>1</v>
      </c>
      <c r="R134" s="6">
        <v>11</v>
      </c>
      <c r="S134" s="6">
        <v>1</v>
      </c>
      <c r="T134" s="8">
        <f t="shared" si="92"/>
        <v>0.47008547008547008</v>
      </c>
      <c r="U134" s="9">
        <f t="shared" si="93"/>
        <v>0.65384615384615385</v>
      </c>
      <c r="V134" s="9">
        <f t="shared" si="94"/>
        <v>1.1239316239316239</v>
      </c>
      <c r="W134" s="9">
        <f t="shared" si="95"/>
        <v>0.40384615384615385</v>
      </c>
    </row>
    <row r="135" spans="1:23" x14ac:dyDescent="0.3">
      <c r="A135" s="5">
        <v>2012</v>
      </c>
      <c r="B135" s="6">
        <v>24</v>
      </c>
      <c r="C135" s="6">
        <v>105</v>
      </c>
      <c r="D135" s="6">
        <v>94</v>
      </c>
      <c r="E135" s="6">
        <v>22</v>
      </c>
      <c r="F135" s="6">
        <v>34</v>
      </c>
      <c r="G135" s="6">
        <v>24</v>
      </c>
      <c r="H135" s="6">
        <v>9</v>
      </c>
      <c r="I135" s="6">
        <v>0</v>
      </c>
      <c r="J135" s="6">
        <v>1</v>
      </c>
      <c r="K135" s="6">
        <v>32</v>
      </c>
      <c r="L135" s="6">
        <v>8</v>
      </c>
      <c r="M135" s="6">
        <v>0</v>
      </c>
      <c r="N135" s="6">
        <v>11</v>
      </c>
      <c r="O135" s="6">
        <v>3</v>
      </c>
      <c r="P135" s="6">
        <v>1</v>
      </c>
      <c r="Q135" s="6">
        <v>0</v>
      </c>
      <c r="R135" s="6">
        <v>21</v>
      </c>
      <c r="S135" s="6">
        <v>0</v>
      </c>
      <c r="T135" s="8">
        <f>(G135+H135+I135+J135+L135+O135)/(D135+L135+O135+M135)</f>
        <v>0.42857142857142855</v>
      </c>
      <c r="U135" s="9">
        <f>(G135+H135*2+I135*3+J135*4)/D135</f>
        <v>0.48936170212765956</v>
      </c>
      <c r="V135" s="9">
        <f>T135+U135</f>
        <v>0.91793313069908811</v>
      </c>
      <c r="W135" s="9">
        <f>(G135+H135+I135+J135)/D135</f>
        <v>0.36170212765957449</v>
      </c>
    </row>
    <row r="136" spans="1:23" x14ac:dyDescent="0.3">
      <c r="A136" s="5">
        <v>2013</v>
      </c>
      <c r="B136" s="6">
        <v>24</v>
      </c>
      <c r="C136" s="6">
        <v>104</v>
      </c>
      <c r="D136" s="6">
        <v>89</v>
      </c>
      <c r="E136" s="6">
        <v>21</v>
      </c>
      <c r="F136" s="6">
        <f t="shared" si="96"/>
        <v>35</v>
      </c>
      <c r="G136" s="6">
        <v>25</v>
      </c>
      <c r="H136" s="6">
        <v>7</v>
      </c>
      <c r="I136" s="6">
        <v>0</v>
      </c>
      <c r="J136" s="6">
        <v>3</v>
      </c>
      <c r="K136" s="6">
        <v>23</v>
      </c>
      <c r="L136" s="6">
        <v>13</v>
      </c>
      <c r="M136" s="6">
        <v>0</v>
      </c>
      <c r="N136" s="6">
        <v>4</v>
      </c>
      <c r="O136" s="6">
        <v>1</v>
      </c>
      <c r="P136" s="6">
        <v>2</v>
      </c>
      <c r="Q136" s="6">
        <v>5</v>
      </c>
      <c r="R136" s="6">
        <v>1</v>
      </c>
      <c r="S136" s="6">
        <v>0</v>
      </c>
      <c r="T136" s="8">
        <f>(G136+H136+I136+J136+L136+O136)/(D136+L136+O136+M136)</f>
        <v>0.47572815533980584</v>
      </c>
      <c r="U136" s="9">
        <f>(G136+H136*2+I136*3+J136*4)/D136</f>
        <v>0.5730337078651685</v>
      </c>
      <c r="V136" s="9">
        <f>T136+U136</f>
        <v>1.0487618632049744</v>
      </c>
      <c r="W136" s="9">
        <f>(G136+H136+I136+J136)/D136</f>
        <v>0.39325842696629215</v>
      </c>
    </row>
    <row r="137" spans="1:23" x14ac:dyDescent="0.3">
      <c r="A137" s="10" t="s">
        <v>26</v>
      </c>
      <c r="B137" s="10">
        <f>SUM(B132:B136)</f>
        <v>121</v>
      </c>
      <c r="C137" s="10">
        <f t="shared" ref="C137:S137" si="97">SUM(C132:C136)</f>
        <v>531</v>
      </c>
      <c r="D137" s="10">
        <f t="shared" si="97"/>
        <v>470</v>
      </c>
      <c r="E137" s="10">
        <f t="shared" si="97"/>
        <v>108</v>
      </c>
      <c r="F137" s="10">
        <f t="shared" si="97"/>
        <v>182</v>
      </c>
      <c r="G137" s="10">
        <f t="shared" si="97"/>
        <v>121</v>
      </c>
      <c r="H137" s="10">
        <f t="shared" si="97"/>
        <v>38</v>
      </c>
      <c r="I137" s="10">
        <f t="shared" si="97"/>
        <v>7</v>
      </c>
      <c r="J137" s="10">
        <f t="shared" si="97"/>
        <v>16</v>
      </c>
      <c r="K137" s="10">
        <f t="shared" si="97"/>
        <v>139</v>
      </c>
      <c r="L137" s="10">
        <f t="shared" si="97"/>
        <v>42</v>
      </c>
      <c r="M137" s="10">
        <f t="shared" si="97"/>
        <v>5</v>
      </c>
      <c r="N137" s="10">
        <f t="shared" si="97"/>
        <v>30</v>
      </c>
      <c r="O137" s="10">
        <f t="shared" si="97"/>
        <v>11</v>
      </c>
      <c r="P137" s="10">
        <f t="shared" si="97"/>
        <v>9</v>
      </c>
      <c r="Q137" s="10">
        <f t="shared" si="97"/>
        <v>9</v>
      </c>
      <c r="R137" s="10">
        <f t="shared" si="97"/>
        <v>43</v>
      </c>
      <c r="S137" s="10">
        <f t="shared" si="97"/>
        <v>1</v>
      </c>
      <c r="T137" s="11">
        <f>(G137+H137+I137+J137+L137+O137)/(D137+L137+O137+M137)</f>
        <v>0.44507575757575757</v>
      </c>
      <c r="U137" s="12">
        <f>(G137+H137*2+I137*3+J137*4)/D137</f>
        <v>0.6</v>
      </c>
      <c r="V137" s="12">
        <f>T137+U137</f>
        <v>1.0450757575757574</v>
      </c>
      <c r="W137" s="12">
        <f>(G137+H137+I137+J137)/D137</f>
        <v>0.38723404255319149</v>
      </c>
    </row>
    <row r="140" spans="1:23" ht="18" x14ac:dyDescent="0.35">
      <c r="A140" s="13" t="s">
        <v>38</v>
      </c>
    </row>
    <row r="141" spans="1:23" x14ac:dyDescent="0.3">
      <c r="B141" s="5" t="s">
        <v>3</v>
      </c>
      <c r="C141" s="5" t="s">
        <v>4</v>
      </c>
      <c r="D141" s="5" t="s">
        <v>5</v>
      </c>
      <c r="E141" s="5" t="s">
        <v>6</v>
      </c>
      <c r="F141" s="5" t="s">
        <v>7</v>
      </c>
      <c r="G141" s="5" t="s">
        <v>8</v>
      </c>
      <c r="H141" s="5" t="s">
        <v>9</v>
      </c>
      <c r="I141" s="5" t="s">
        <v>10</v>
      </c>
      <c r="J141" s="5" t="s">
        <v>11</v>
      </c>
      <c r="K141" s="5" t="s">
        <v>12</v>
      </c>
      <c r="L141" s="5" t="s">
        <v>13</v>
      </c>
      <c r="M141" s="5" t="s">
        <v>14</v>
      </c>
      <c r="N141" s="5" t="s">
        <v>15</v>
      </c>
      <c r="O141" s="5" t="s">
        <v>16</v>
      </c>
      <c r="P141" s="5" t="s">
        <v>17</v>
      </c>
      <c r="Q141" s="5" t="s">
        <v>18</v>
      </c>
      <c r="R141" s="5" t="s">
        <v>19</v>
      </c>
      <c r="S141" s="5" t="s">
        <v>20</v>
      </c>
      <c r="T141" s="5" t="s">
        <v>21</v>
      </c>
      <c r="U141" s="5" t="s">
        <v>22</v>
      </c>
      <c r="V141" s="5" t="s">
        <v>23</v>
      </c>
      <c r="W141" s="5" t="s">
        <v>24</v>
      </c>
    </row>
    <row r="142" spans="1:23" ht="15.6" x14ac:dyDescent="0.3">
      <c r="A142" s="4" t="s">
        <v>1</v>
      </c>
      <c r="B142" s="14">
        <v>84</v>
      </c>
      <c r="C142" s="14">
        <v>324</v>
      </c>
      <c r="D142" s="14">
        <v>268</v>
      </c>
      <c r="E142" s="14">
        <v>46</v>
      </c>
      <c r="F142" s="14">
        <v>75</v>
      </c>
      <c r="G142" s="14">
        <v>58</v>
      </c>
      <c r="H142" s="14">
        <v>16</v>
      </c>
      <c r="I142" s="14">
        <v>1</v>
      </c>
      <c r="J142" s="14">
        <v>0</v>
      </c>
      <c r="K142" s="14">
        <v>32</v>
      </c>
      <c r="L142" s="14">
        <v>39</v>
      </c>
      <c r="M142" s="14">
        <v>6</v>
      </c>
      <c r="N142" s="14">
        <v>45</v>
      </c>
      <c r="O142" s="14">
        <v>11</v>
      </c>
      <c r="P142" s="14">
        <v>14</v>
      </c>
      <c r="Q142" s="14">
        <v>5</v>
      </c>
      <c r="R142" s="14">
        <v>25</v>
      </c>
      <c r="S142" s="14">
        <v>4</v>
      </c>
      <c r="T142" s="8">
        <v>0.38580246913580246</v>
      </c>
      <c r="U142" s="9">
        <v>0.34701492537313433</v>
      </c>
      <c r="V142" s="9">
        <v>0.73281739450893679</v>
      </c>
      <c r="W142" s="9">
        <v>0.27985074626865669</v>
      </c>
    </row>
    <row r="143" spans="1:23" ht="15.6" x14ac:dyDescent="0.3">
      <c r="A143" s="4" t="s">
        <v>2</v>
      </c>
      <c r="B143" s="15">
        <v>132</v>
      </c>
      <c r="C143" s="14">
        <v>493</v>
      </c>
      <c r="D143" s="14">
        <v>430</v>
      </c>
      <c r="E143" s="14">
        <v>67</v>
      </c>
      <c r="F143" s="14">
        <v>112</v>
      </c>
      <c r="G143" s="14">
        <v>94</v>
      </c>
      <c r="H143" s="14">
        <v>13</v>
      </c>
      <c r="I143" s="14">
        <v>1</v>
      </c>
      <c r="J143" s="14">
        <v>4</v>
      </c>
      <c r="K143" s="14">
        <v>60</v>
      </c>
      <c r="L143" s="14">
        <v>40</v>
      </c>
      <c r="M143" s="14">
        <v>11</v>
      </c>
      <c r="N143" s="14">
        <v>88</v>
      </c>
      <c r="O143" s="14">
        <v>9</v>
      </c>
      <c r="P143" s="15">
        <v>15</v>
      </c>
      <c r="Q143" s="15">
        <v>10</v>
      </c>
      <c r="R143" s="14">
        <v>2</v>
      </c>
      <c r="S143" s="14">
        <v>0</v>
      </c>
      <c r="T143" s="8">
        <v>0.32857142857142857</v>
      </c>
      <c r="U143" s="9">
        <v>0.28604651162790695</v>
      </c>
      <c r="V143" s="9">
        <v>0.61461794019933547</v>
      </c>
      <c r="W143" s="9">
        <v>0.26046511627906976</v>
      </c>
    </row>
    <row r="144" spans="1:23" ht="15.6" x14ac:dyDescent="0.3">
      <c r="A144" s="4" t="s">
        <v>28</v>
      </c>
      <c r="B144" s="14">
        <v>77</v>
      </c>
      <c r="C144" s="14">
        <v>287</v>
      </c>
      <c r="D144" s="14">
        <v>235</v>
      </c>
      <c r="E144" s="14">
        <v>52</v>
      </c>
      <c r="F144" s="14">
        <v>74</v>
      </c>
      <c r="G144" s="14">
        <v>54</v>
      </c>
      <c r="H144" s="14">
        <v>15</v>
      </c>
      <c r="I144" s="14">
        <v>1</v>
      </c>
      <c r="J144" s="14">
        <v>4</v>
      </c>
      <c r="K144" s="14">
        <v>40</v>
      </c>
      <c r="L144" s="14">
        <v>39</v>
      </c>
      <c r="M144" s="14">
        <v>2</v>
      </c>
      <c r="N144" s="14">
        <v>26</v>
      </c>
      <c r="O144" s="14">
        <v>11</v>
      </c>
      <c r="P144" s="14">
        <v>5</v>
      </c>
      <c r="Q144" s="14">
        <v>4</v>
      </c>
      <c r="R144" s="14">
        <v>10</v>
      </c>
      <c r="S144" s="14">
        <v>0</v>
      </c>
      <c r="T144" s="8">
        <v>0.43205574912891986</v>
      </c>
      <c r="U144" s="9">
        <v>0.43829787234042555</v>
      </c>
      <c r="V144" s="9">
        <v>0.87035362146934547</v>
      </c>
      <c r="W144" s="9">
        <v>0.31489361702127661</v>
      </c>
    </row>
    <row r="145" spans="1:23" ht="15.6" x14ac:dyDescent="0.3">
      <c r="A145" s="4" t="s">
        <v>25</v>
      </c>
      <c r="B145" s="6">
        <v>84</v>
      </c>
      <c r="C145" s="6">
        <v>306</v>
      </c>
      <c r="D145" s="6">
        <v>270</v>
      </c>
      <c r="E145" s="6">
        <v>58</v>
      </c>
      <c r="F145" s="6">
        <v>79</v>
      </c>
      <c r="G145" s="6">
        <v>63</v>
      </c>
      <c r="H145" s="6">
        <v>11</v>
      </c>
      <c r="I145" s="6">
        <v>4</v>
      </c>
      <c r="J145" s="6">
        <v>1</v>
      </c>
      <c r="K145" s="6">
        <v>37</v>
      </c>
      <c r="L145" s="6">
        <v>19</v>
      </c>
      <c r="M145" s="6">
        <v>9</v>
      </c>
      <c r="N145" s="6">
        <v>30</v>
      </c>
      <c r="O145" s="6">
        <v>6</v>
      </c>
      <c r="P145" s="6">
        <v>12</v>
      </c>
      <c r="Q145" s="6">
        <v>4</v>
      </c>
      <c r="R145" s="6">
        <v>22</v>
      </c>
      <c r="S145" s="6">
        <v>1</v>
      </c>
      <c r="T145" s="8">
        <v>0.34210526315789475</v>
      </c>
      <c r="U145" s="9">
        <v>0.35925925925925928</v>
      </c>
      <c r="V145" s="9">
        <v>0.70136452241715408</v>
      </c>
      <c r="W145" s="9">
        <v>0.29259259259259257</v>
      </c>
    </row>
    <row r="146" spans="1:23" ht="15.6" x14ac:dyDescent="0.3">
      <c r="A146" s="4" t="s">
        <v>27</v>
      </c>
      <c r="B146" s="6">
        <v>87</v>
      </c>
      <c r="C146" s="6">
        <v>365</v>
      </c>
      <c r="D146" s="6">
        <v>306</v>
      </c>
      <c r="E146" s="6">
        <v>72</v>
      </c>
      <c r="F146" s="6">
        <v>97</v>
      </c>
      <c r="G146" s="6">
        <v>59</v>
      </c>
      <c r="H146" s="6">
        <v>28</v>
      </c>
      <c r="I146" s="6">
        <v>3</v>
      </c>
      <c r="J146" s="6">
        <v>7</v>
      </c>
      <c r="K146" s="6">
        <v>56</v>
      </c>
      <c r="L146" s="6">
        <v>35</v>
      </c>
      <c r="M146" s="6">
        <v>4</v>
      </c>
      <c r="N146" s="6">
        <v>26</v>
      </c>
      <c r="O146" s="15">
        <v>18</v>
      </c>
      <c r="P146" s="6">
        <v>6</v>
      </c>
      <c r="Q146" s="6">
        <v>3</v>
      </c>
      <c r="R146" s="6">
        <v>23</v>
      </c>
      <c r="S146" s="6">
        <v>1</v>
      </c>
      <c r="T146" s="8">
        <v>0.41322314049586778</v>
      </c>
      <c r="U146" s="9">
        <v>0.40522875816993464</v>
      </c>
      <c r="V146" s="9">
        <v>0.81845189866580248</v>
      </c>
      <c r="W146" s="9">
        <v>0.31699346405228757</v>
      </c>
    </row>
    <row r="147" spans="1:23" ht="15.6" x14ac:dyDescent="0.3">
      <c r="A147" s="4" t="s">
        <v>29</v>
      </c>
      <c r="B147" s="14">
        <v>73</v>
      </c>
      <c r="C147" s="14">
        <v>240</v>
      </c>
      <c r="D147" s="14">
        <v>219</v>
      </c>
      <c r="E147" s="14">
        <v>26</v>
      </c>
      <c r="F147" s="14">
        <v>63</v>
      </c>
      <c r="G147" s="14">
        <v>56</v>
      </c>
      <c r="H147" s="14">
        <v>7</v>
      </c>
      <c r="I147" s="14">
        <v>0</v>
      </c>
      <c r="J147" s="14">
        <v>0</v>
      </c>
      <c r="K147" s="14">
        <v>29</v>
      </c>
      <c r="L147" s="14">
        <v>17</v>
      </c>
      <c r="M147" s="14">
        <v>3</v>
      </c>
      <c r="N147" s="14">
        <v>28</v>
      </c>
      <c r="O147" s="14">
        <v>1</v>
      </c>
      <c r="P147" s="14">
        <v>12</v>
      </c>
      <c r="Q147" s="14">
        <v>4</v>
      </c>
      <c r="R147" s="14">
        <v>3</v>
      </c>
      <c r="S147" s="14">
        <v>0</v>
      </c>
      <c r="T147" s="8">
        <v>0.33750000000000002</v>
      </c>
      <c r="U147" s="9">
        <v>0.31963470319634701</v>
      </c>
      <c r="V147" s="9">
        <v>0.65713470319634704</v>
      </c>
      <c r="W147" s="9">
        <v>0.28767123287671231</v>
      </c>
    </row>
    <row r="148" spans="1:23" ht="15.6" x14ac:dyDescent="0.3">
      <c r="A148" s="4" t="s">
        <v>30</v>
      </c>
      <c r="B148" s="14">
        <v>42</v>
      </c>
      <c r="C148" s="14">
        <v>126</v>
      </c>
      <c r="D148" s="14">
        <v>111</v>
      </c>
      <c r="E148" s="14">
        <v>10</v>
      </c>
      <c r="F148" s="14">
        <v>20</v>
      </c>
      <c r="G148" s="14">
        <v>16</v>
      </c>
      <c r="H148" s="14">
        <v>4</v>
      </c>
      <c r="I148" s="14">
        <v>0</v>
      </c>
      <c r="J148" s="14">
        <v>0</v>
      </c>
      <c r="K148" s="14">
        <v>10</v>
      </c>
      <c r="L148" s="14">
        <v>13</v>
      </c>
      <c r="M148" s="14">
        <v>2</v>
      </c>
      <c r="N148" s="14">
        <v>35</v>
      </c>
      <c r="O148" s="14">
        <v>1</v>
      </c>
      <c r="P148" s="14">
        <v>2</v>
      </c>
      <c r="Q148" s="14">
        <v>2</v>
      </c>
      <c r="R148" s="14">
        <v>1</v>
      </c>
      <c r="S148" s="14">
        <v>0</v>
      </c>
      <c r="T148" s="8">
        <v>0.26771653543307089</v>
      </c>
      <c r="U148" s="9">
        <v>0.21621621621621623</v>
      </c>
      <c r="V148" s="9">
        <v>0.48393275164928712</v>
      </c>
      <c r="W148" s="9">
        <v>0.18018018018018017</v>
      </c>
    </row>
    <row r="149" spans="1:23" ht="15.6" x14ac:dyDescent="0.3">
      <c r="A149" s="4" t="s">
        <v>31</v>
      </c>
      <c r="B149" s="14">
        <v>98</v>
      </c>
      <c r="C149" s="14">
        <v>356</v>
      </c>
      <c r="D149" s="14">
        <v>320</v>
      </c>
      <c r="E149" s="14">
        <v>50</v>
      </c>
      <c r="F149" s="14">
        <v>85</v>
      </c>
      <c r="G149" s="14">
        <v>71</v>
      </c>
      <c r="H149" s="14">
        <v>11</v>
      </c>
      <c r="I149" s="14">
        <v>2</v>
      </c>
      <c r="J149" s="14">
        <v>1</v>
      </c>
      <c r="K149" s="14">
        <v>44</v>
      </c>
      <c r="L149" s="14">
        <v>18</v>
      </c>
      <c r="M149" s="15">
        <v>14</v>
      </c>
      <c r="N149" s="14">
        <v>26</v>
      </c>
      <c r="O149" s="14">
        <v>4</v>
      </c>
      <c r="P149" s="14">
        <v>9</v>
      </c>
      <c r="Q149" s="14">
        <v>8</v>
      </c>
      <c r="R149" s="14">
        <v>13</v>
      </c>
      <c r="S149" s="14">
        <v>1</v>
      </c>
      <c r="T149" s="8">
        <v>0.300561797752809</v>
      </c>
      <c r="U149" s="9">
        <v>0.32187500000000002</v>
      </c>
      <c r="V149" s="9">
        <v>0.62243679775280902</v>
      </c>
      <c r="W149" s="9">
        <v>0.265625</v>
      </c>
    </row>
    <row r="150" spans="1:23" ht="15.6" x14ac:dyDescent="0.3">
      <c r="A150" s="4" t="s">
        <v>32</v>
      </c>
      <c r="B150" s="14">
        <v>67</v>
      </c>
      <c r="C150" s="14">
        <v>268</v>
      </c>
      <c r="D150" s="14">
        <v>207</v>
      </c>
      <c r="E150" s="14">
        <v>59</v>
      </c>
      <c r="F150" s="14">
        <v>60</v>
      </c>
      <c r="G150" s="14">
        <v>52</v>
      </c>
      <c r="H150" s="14">
        <v>6</v>
      </c>
      <c r="I150" s="14">
        <v>2</v>
      </c>
      <c r="J150" s="14">
        <v>0</v>
      </c>
      <c r="K150" s="14">
        <v>16</v>
      </c>
      <c r="L150" s="14">
        <v>40</v>
      </c>
      <c r="M150" s="14">
        <v>7</v>
      </c>
      <c r="N150" s="14">
        <v>47</v>
      </c>
      <c r="O150" s="14">
        <v>5</v>
      </c>
      <c r="P150" s="14">
        <v>8</v>
      </c>
      <c r="Q150" s="14">
        <v>3</v>
      </c>
      <c r="R150" s="15">
        <v>44</v>
      </c>
      <c r="S150" s="14">
        <v>3</v>
      </c>
      <c r="T150" s="8">
        <v>0.40540540540540543</v>
      </c>
      <c r="U150" s="9">
        <v>0.33816425120772947</v>
      </c>
      <c r="V150" s="9">
        <v>0.7435696566131349</v>
      </c>
      <c r="W150" s="9">
        <v>0.28985507246376813</v>
      </c>
    </row>
    <row r="151" spans="1:23" ht="15.6" x14ac:dyDescent="0.3">
      <c r="A151" s="4" t="s">
        <v>63</v>
      </c>
      <c r="B151" s="6">
        <v>69</v>
      </c>
      <c r="C151" s="6">
        <v>240</v>
      </c>
      <c r="D151" s="6">
        <v>217</v>
      </c>
      <c r="E151" s="6">
        <v>30</v>
      </c>
      <c r="F151" s="6">
        <v>56</v>
      </c>
      <c r="G151" s="6">
        <v>43</v>
      </c>
      <c r="H151" s="6">
        <v>11</v>
      </c>
      <c r="I151" s="6">
        <v>0</v>
      </c>
      <c r="J151" s="6">
        <v>2</v>
      </c>
      <c r="K151" s="6">
        <v>25</v>
      </c>
      <c r="L151" s="6">
        <v>13</v>
      </c>
      <c r="M151" s="6">
        <v>6</v>
      </c>
      <c r="N151" s="6">
        <v>36</v>
      </c>
      <c r="O151" s="6">
        <v>3</v>
      </c>
      <c r="P151" s="6">
        <v>9</v>
      </c>
      <c r="Q151" s="6">
        <v>5</v>
      </c>
      <c r="R151" s="6">
        <v>5</v>
      </c>
      <c r="S151" s="6">
        <v>0</v>
      </c>
      <c r="T151" s="8">
        <v>0.30125523012552302</v>
      </c>
      <c r="U151" s="9">
        <v>0.29953917050691242</v>
      </c>
      <c r="V151" s="9">
        <v>0.6007944006324355</v>
      </c>
      <c r="W151" s="9">
        <v>0.25806451612903225</v>
      </c>
    </row>
    <row r="152" spans="1:23" ht="15.6" x14ac:dyDescent="0.3">
      <c r="A152" s="4" t="s">
        <v>33</v>
      </c>
      <c r="B152" s="14">
        <v>42</v>
      </c>
      <c r="C152" s="14">
        <v>103</v>
      </c>
      <c r="D152" s="14">
        <v>86</v>
      </c>
      <c r="E152" s="14">
        <v>18</v>
      </c>
      <c r="F152" s="14">
        <v>30</v>
      </c>
      <c r="G152" s="14">
        <v>25</v>
      </c>
      <c r="H152" s="14">
        <v>4</v>
      </c>
      <c r="I152" s="14">
        <v>0</v>
      </c>
      <c r="J152" s="14">
        <v>1</v>
      </c>
      <c r="K152" s="14">
        <v>16</v>
      </c>
      <c r="L152" s="14">
        <v>9</v>
      </c>
      <c r="M152" s="14">
        <v>3</v>
      </c>
      <c r="N152" s="15">
        <v>11</v>
      </c>
      <c r="O152" s="14">
        <v>0</v>
      </c>
      <c r="P152" s="14">
        <v>1</v>
      </c>
      <c r="Q152" s="14">
        <v>0</v>
      </c>
      <c r="R152" s="14">
        <v>0</v>
      </c>
      <c r="S152" s="14">
        <v>0</v>
      </c>
      <c r="T152" s="8">
        <v>0.39795918367346939</v>
      </c>
      <c r="U152" s="9">
        <v>0.43023255813953487</v>
      </c>
      <c r="V152" s="9">
        <v>0.82819174181300426</v>
      </c>
      <c r="W152" s="9">
        <v>0.34883720930232559</v>
      </c>
    </row>
    <row r="153" spans="1:23" ht="15.6" x14ac:dyDescent="0.3">
      <c r="A153" s="4" t="s">
        <v>34</v>
      </c>
      <c r="B153" s="14">
        <v>70</v>
      </c>
      <c r="C153" s="14">
        <v>240</v>
      </c>
      <c r="D153" s="14">
        <v>214</v>
      </c>
      <c r="E153" s="14">
        <v>31</v>
      </c>
      <c r="F153" s="14">
        <v>48</v>
      </c>
      <c r="G153" s="14">
        <v>38</v>
      </c>
      <c r="H153" s="14">
        <v>10</v>
      </c>
      <c r="I153" s="14">
        <v>0</v>
      </c>
      <c r="J153" s="14">
        <v>0</v>
      </c>
      <c r="K153" s="14">
        <v>14</v>
      </c>
      <c r="L153" s="14">
        <v>18</v>
      </c>
      <c r="M153" s="14">
        <v>4</v>
      </c>
      <c r="N153" s="14">
        <v>31</v>
      </c>
      <c r="O153" s="14">
        <v>4</v>
      </c>
      <c r="P153" s="15">
        <v>15</v>
      </c>
      <c r="Q153" s="14">
        <v>6</v>
      </c>
      <c r="R153" s="14">
        <v>4</v>
      </c>
      <c r="S153" s="14">
        <v>1</v>
      </c>
      <c r="T153" s="8">
        <v>0.29166666666666669</v>
      </c>
      <c r="U153" s="9">
        <v>0.27102803738317754</v>
      </c>
      <c r="V153" s="9">
        <v>0.56269470404984423</v>
      </c>
      <c r="W153" s="9">
        <v>0.22429906542056074</v>
      </c>
    </row>
    <row r="154" spans="1:23" ht="15.6" x14ac:dyDescent="0.3">
      <c r="A154" s="4" t="s">
        <v>35</v>
      </c>
      <c r="B154" s="14">
        <v>56</v>
      </c>
      <c r="C154" s="14">
        <v>207</v>
      </c>
      <c r="D154" s="14">
        <v>177</v>
      </c>
      <c r="E154" s="14">
        <v>24</v>
      </c>
      <c r="F154" s="14">
        <v>39</v>
      </c>
      <c r="G154" s="14">
        <v>27</v>
      </c>
      <c r="H154" s="14">
        <v>9</v>
      </c>
      <c r="I154" s="14">
        <v>2</v>
      </c>
      <c r="J154" s="14">
        <v>1</v>
      </c>
      <c r="K154" s="14">
        <v>21</v>
      </c>
      <c r="L154" s="14">
        <v>23</v>
      </c>
      <c r="M154" s="14">
        <v>5</v>
      </c>
      <c r="N154" s="14">
        <v>41</v>
      </c>
      <c r="O154" s="14">
        <v>2</v>
      </c>
      <c r="P154" s="14">
        <v>6</v>
      </c>
      <c r="Q154" s="14">
        <v>4</v>
      </c>
      <c r="R154" s="14">
        <v>7</v>
      </c>
      <c r="S154" s="14">
        <v>5</v>
      </c>
      <c r="T154" s="8">
        <v>0.30917874396135264</v>
      </c>
      <c r="U154" s="9">
        <v>0.31073446327683618</v>
      </c>
      <c r="V154" s="9">
        <v>0.61991320723818877</v>
      </c>
      <c r="W154" s="9">
        <v>0.22033898305084745</v>
      </c>
    </row>
    <row r="155" spans="1:23" ht="15.6" x14ac:dyDescent="0.3">
      <c r="A155" s="4" t="s">
        <v>36</v>
      </c>
      <c r="B155" s="14">
        <v>66</v>
      </c>
      <c r="C155" s="14">
        <v>246</v>
      </c>
      <c r="D155" s="14">
        <v>218</v>
      </c>
      <c r="E155" s="14">
        <v>27</v>
      </c>
      <c r="F155" s="14">
        <v>67</v>
      </c>
      <c r="G155" s="14">
        <v>49</v>
      </c>
      <c r="H155" s="14">
        <v>12</v>
      </c>
      <c r="I155" s="14">
        <v>2</v>
      </c>
      <c r="J155" s="14">
        <v>4</v>
      </c>
      <c r="K155" s="14">
        <v>35</v>
      </c>
      <c r="L155" s="14">
        <v>18</v>
      </c>
      <c r="M155" s="14">
        <v>3</v>
      </c>
      <c r="N155" s="14">
        <v>35</v>
      </c>
      <c r="O155" s="14">
        <v>6</v>
      </c>
      <c r="P155" s="14">
        <v>8</v>
      </c>
      <c r="Q155" s="14">
        <v>3</v>
      </c>
      <c r="R155" s="14">
        <v>11</v>
      </c>
      <c r="S155" s="14">
        <v>1</v>
      </c>
      <c r="T155" s="8">
        <v>0.37142857142857144</v>
      </c>
      <c r="U155" s="9">
        <v>0.36238532110091742</v>
      </c>
      <c r="V155" s="9">
        <v>0.73381389252948881</v>
      </c>
      <c r="W155" s="9">
        <v>0.30733944954128439</v>
      </c>
    </row>
    <row r="156" spans="1:23" ht="15.6" x14ac:dyDescent="0.3">
      <c r="A156" s="4" t="s">
        <v>37</v>
      </c>
      <c r="B156" s="14">
        <v>121</v>
      </c>
      <c r="C156" s="15">
        <v>531</v>
      </c>
      <c r="D156" s="15">
        <v>470</v>
      </c>
      <c r="E156" s="15">
        <v>108</v>
      </c>
      <c r="F156" s="15">
        <v>182</v>
      </c>
      <c r="G156" s="15">
        <v>121</v>
      </c>
      <c r="H156" s="15">
        <v>38</v>
      </c>
      <c r="I156" s="15">
        <v>7</v>
      </c>
      <c r="J156" s="15">
        <v>16</v>
      </c>
      <c r="K156" s="15">
        <v>139</v>
      </c>
      <c r="L156" s="15">
        <v>42</v>
      </c>
      <c r="M156" s="14">
        <v>5</v>
      </c>
      <c r="N156" s="14">
        <v>30</v>
      </c>
      <c r="O156" s="14">
        <v>11</v>
      </c>
      <c r="P156" s="14">
        <v>9</v>
      </c>
      <c r="Q156" s="14">
        <v>9</v>
      </c>
      <c r="R156" s="14">
        <v>43</v>
      </c>
      <c r="S156" s="14">
        <v>1</v>
      </c>
      <c r="T156" s="16">
        <v>0.44507575757575757</v>
      </c>
      <c r="U156" s="17">
        <v>0.6</v>
      </c>
      <c r="V156" s="17">
        <v>1.0450757575757574</v>
      </c>
      <c r="W156" s="17">
        <v>0.38723404255319149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4D3FD-02E6-4E6F-997A-F316A62E6A1B}">
  <dimension ref="A1:R80"/>
  <sheetViews>
    <sheetView showGridLines="0" workbookViewId="0"/>
  </sheetViews>
  <sheetFormatPr defaultRowHeight="14.4" x14ac:dyDescent="0.3"/>
  <cols>
    <col min="1" max="1" width="18.21875" style="1" customWidth="1"/>
    <col min="2" max="4" width="4.77734375" style="1" customWidth="1"/>
    <col min="5" max="5" width="7.44140625" style="1" customWidth="1"/>
    <col min="6" max="15" width="4.77734375" style="1" customWidth="1"/>
    <col min="16" max="16" width="5.77734375" style="1" customWidth="1"/>
    <col min="17" max="16384" width="8.88671875" style="1"/>
  </cols>
  <sheetData>
    <row r="1" spans="1:17" ht="23.4" x14ac:dyDescent="0.45">
      <c r="G1" s="2" t="s">
        <v>0</v>
      </c>
    </row>
    <row r="2" spans="1:17" ht="18" x14ac:dyDescent="0.35">
      <c r="G2" s="3" t="s">
        <v>61</v>
      </c>
    </row>
    <row r="4" spans="1:17" ht="15.6" x14ac:dyDescent="0.3">
      <c r="A4" s="4" t="s">
        <v>39</v>
      </c>
      <c r="B4" s="5" t="s">
        <v>40</v>
      </c>
      <c r="C4" s="5" t="s">
        <v>41</v>
      </c>
      <c r="D4" s="5" t="s">
        <v>42</v>
      </c>
      <c r="E4" s="18" t="s">
        <v>43</v>
      </c>
      <c r="F4" s="5" t="s">
        <v>44</v>
      </c>
      <c r="G4" s="5" t="s">
        <v>45</v>
      </c>
      <c r="H4" s="5" t="s">
        <v>46</v>
      </c>
      <c r="I4" s="5" t="s">
        <v>47</v>
      </c>
      <c r="J4" s="5" t="s">
        <v>48</v>
      </c>
      <c r="K4" s="5" t="s">
        <v>49</v>
      </c>
      <c r="L4" s="5" t="s">
        <v>50</v>
      </c>
      <c r="M4" s="5" t="s">
        <v>51</v>
      </c>
      <c r="N4" s="5" t="s">
        <v>52</v>
      </c>
      <c r="O4" s="5" t="s">
        <v>53</v>
      </c>
      <c r="P4" s="19" t="s">
        <v>54</v>
      </c>
      <c r="Q4" s="5" t="s">
        <v>55</v>
      </c>
    </row>
    <row r="5" spans="1:17" x14ac:dyDescent="0.3">
      <c r="A5" s="5">
        <v>2008</v>
      </c>
      <c r="B5" s="6">
        <v>10</v>
      </c>
      <c r="C5" s="6">
        <v>8</v>
      </c>
      <c r="D5" s="6">
        <v>2</v>
      </c>
      <c r="E5" s="20">
        <v>43</v>
      </c>
      <c r="F5" s="6">
        <v>22</v>
      </c>
      <c r="G5" s="6">
        <v>42</v>
      </c>
      <c r="H5" s="6">
        <v>2</v>
      </c>
      <c r="I5" s="6">
        <v>23</v>
      </c>
      <c r="J5" s="6">
        <v>19</v>
      </c>
      <c r="K5" s="6">
        <v>5</v>
      </c>
      <c r="L5" s="6">
        <v>0</v>
      </c>
      <c r="M5" s="6">
        <v>1</v>
      </c>
      <c r="N5" s="6">
        <v>3</v>
      </c>
      <c r="O5" s="6">
        <v>0</v>
      </c>
      <c r="P5" s="21">
        <f t="shared" ref="P5:P9" si="0">F5*9/E5</f>
        <v>4.6046511627906979</v>
      </c>
      <c r="Q5" s="21">
        <f t="shared" ref="Q5:Q8" si="1">(G5+J5)/E5</f>
        <v>1.4186046511627908</v>
      </c>
    </row>
    <row r="6" spans="1:17" x14ac:dyDescent="0.3">
      <c r="A6" s="5">
        <v>2009</v>
      </c>
      <c r="B6" s="6">
        <v>6</v>
      </c>
      <c r="C6" s="6">
        <v>5</v>
      </c>
      <c r="D6" s="6">
        <v>1</v>
      </c>
      <c r="E6" s="20">
        <v>27</v>
      </c>
      <c r="F6" s="6">
        <v>5</v>
      </c>
      <c r="G6" s="6">
        <v>22</v>
      </c>
      <c r="H6" s="6">
        <v>0</v>
      </c>
      <c r="I6" s="6">
        <v>9</v>
      </c>
      <c r="J6" s="6">
        <v>8</v>
      </c>
      <c r="K6" s="6">
        <v>1</v>
      </c>
      <c r="L6" s="6">
        <v>0</v>
      </c>
      <c r="M6" s="6">
        <v>4</v>
      </c>
      <c r="N6" s="6">
        <v>0</v>
      </c>
      <c r="O6" s="6">
        <v>0</v>
      </c>
      <c r="P6" s="21">
        <f t="shared" si="0"/>
        <v>1.6666666666666667</v>
      </c>
      <c r="Q6" s="21">
        <f t="shared" si="1"/>
        <v>1.1111111111111112</v>
      </c>
    </row>
    <row r="7" spans="1:17" x14ac:dyDescent="0.3">
      <c r="A7" s="5">
        <v>2010</v>
      </c>
      <c r="B7" s="6">
        <v>13</v>
      </c>
      <c r="C7" s="6">
        <v>10</v>
      </c>
      <c r="D7" s="6">
        <v>1</v>
      </c>
      <c r="E7" s="20">
        <v>58</v>
      </c>
      <c r="F7" s="6">
        <v>24</v>
      </c>
      <c r="G7" s="6">
        <v>52</v>
      </c>
      <c r="H7" s="6">
        <v>0</v>
      </c>
      <c r="I7" s="6">
        <v>32</v>
      </c>
      <c r="J7" s="6">
        <v>29</v>
      </c>
      <c r="K7" s="6">
        <v>2</v>
      </c>
      <c r="L7" s="6">
        <v>0</v>
      </c>
      <c r="M7" s="6">
        <v>3</v>
      </c>
      <c r="N7" s="6">
        <v>2</v>
      </c>
      <c r="O7" s="6">
        <v>1</v>
      </c>
      <c r="P7" s="21">
        <f t="shared" si="0"/>
        <v>3.7241379310344827</v>
      </c>
      <c r="Q7" s="21">
        <f t="shared" si="1"/>
        <v>1.396551724137931</v>
      </c>
    </row>
    <row r="8" spans="1:17" x14ac:dyDescent="0.3">
      <c r="A8" s="5">
        <v>2011</v>
      </c>
      <c r="B8" s="6">
        <v>11</v>
      </c>
      <c r="C8" s="6">
        <v>8</v>
      </c>
      <c r="D8" s="6">
        <v>2</v>
      </c>
      <c r="E8" s="20">
        <v>56</v>
      </c>
      <c r="F8" s="6">
        <v>37</v>
      </c>
      <c r="G8" s="6">
        <v>52</v>
      </c>
      <c r="H8" s="6">
        <v>2</v>
      </c>
      <c r="I8" s="6">
        <v>27</v>
      </c>
      <c r="J8" s="6">
        <v>26</v>
      </c>
      <c r="K8" s="6">
        <v>1</v>
      </c>
      <c r="L8" s="6">
        <v>0</v>
      </c>
      <c r="M8" s="6">
        <v>2</v>
      </c>
      <c r="N8" s="6">
        <v>4</v>
      </c>
      <c r="O8" s="6">
        <v>0</v>
      </c>
      <c r="P8" s="21">
        <f t="shared" si="0"/>
        <v>5.9464285714285712</v>
      </c>
      <c r="Q8" s="21">
        <f t="shared" si="1"/>
        <v>1.3928571428571428</v>
      </c>
    </row>
    <row r="9" spans="1:17" x14ac:dyDescent="0.3">
      <c r="A9" s="5">
        <v>2013</v>
      </c>
      <c r="B9" s="6">
        <v>9</v>
      </c>
      <c r="C9" s="6">
        <v>7</v>
      </c>
      <c r="D9" s="6">
        <v>0</v>
      </c>
      <c r="E9" s="22">
        <v>43.66</v>
      </c>
      <c r="F9" s="6">
        <v>47</v>
      </c>
      <c r="G9" s="6">
        <v>61</v>
      </c>
      <c r="H9" s="6">
        <v>0</v>
      </c>
      <c r="I9" s="6">
        <v>26</v>
      </c>
      <c r="J9" s="6">
        <v>20</v>
      </c>
      <c r="K9" s="6">
        <v>3</v>
      </c>
      <c r="L9" s="6">
        <v>0</v>
      </c>
      <c r="M9" s="6">
        <v>0</v>
      </c>
      <c r="N9" s="6">
        <v>6</v>
      </c>
      <c r="O9" s="6">
        <v>0</v>
      </c>
      <c r="P9" s="21">
        <f t="shared" si="0"/>
        <v>9.6885020613834172</v>
      </c>
      <c r="Q9" s="21">
        <f>(G9+J9)/E9</f>
        <v>1.8552450755840588</v>
      </c>
    </row>
    <row r="10" spans="1:17" x14ac:dyDescent="0.3">
      <c r="A10" s="10" t="s">
        <v>26</v>
      </c>
      <c r="B10" s="10">
        <f>SUM(B5:B9)</f>
        <v>49</v>
      </c>
      <c r="C10" s="10">
        <f t="shared" ref="C10:O10" si="2">SUM(C5:C9)</f>
        <v>38</v>
      </c>
      <c r="D10" s="10">
        <f t="shared" si="2"/>
        <v>6</v>
      </c>
      <c r="E10" s="10">
        <f t="shared" si="2"/>
        <v>227.66</v>
      </c>
      <c r="F10" s="10">
        <f t="shared" si="2"/>
        <v>135</v>
      </c>
      <c r="G10" s="10">
        <f t="shared" si="2"/>
        <v>229</v>
      </c>
      <c r="H10" s="10">
        <f t="shared" si="2"/>
        <v>4</v>
      </c>
      <c r="I10" s="10">
        <f t="shared" si="2"/>
        <v>117</v>
      </c>
      <c r="J10" s="10">
        <f t="shared" si="2"/>
        <v>102</v>
      </c>
      <c r="K10" s="10">
        <f t="shared" si="2"/>
        <v>12</v>
      </c>
      <c r="L10" s="10">
        <f t="shared" si="2"/>
        <v>0</v>
      </c>
      <c r="M10" s="10">
        <f t="shared" si="2"/>
        <v>10</v>
      </c>
      <c r="N10" s="10">
        <f t="shared" si="2"/>
        <v>15</v>
      </c>
      <c r="O10" s="10">
        <f t="shared" si="2"/>
        <v>1</v>
      </c>
      <c r="P10" s="19">
        <f t="shared" ref="P10" si="3">F10*9/E10</f>
        <v>5.3369059123253972</v>
      </c>
      <c r="Q10" s="19">
        <f>(G10+J10)/E10</f>
        <v>1.4539225160326803</v>
      </c>
    </row>
    <row r="13" spans="1:17" ht="15.6" x14ac:dyDescent="0.3">
      <c r="A13" s="4" t="s">
        <v>28</v>
      </c>
      <c r="B13" s="5" t="s">
        <v>40</v>
      </c>
      <c r="C13" s="5" t="s">
        <v>41</v>
      </c>
      <c r="D13" s="5" t="s">
        <v>42</v>
      </c>
      <c r="E13" s="18" t="s">
        <v>43</v>
      </c>
      <c r="F13" s="5" t="s">
        <v>44</v>
      </c>
      <c r="G13" s="5" t="s">
        <v>45</v>
      </c>
      <c r="H13" s="5" t="s">
        <v>46</v>
      </c>
      <c r="I13" s="5" t="s">
        <v>47</v>
      </c>
      <c r="J13" s="5" t="s">
        <v>48</v>
      </c>
      <c r="K13" s="5" t="s">
        <v>49</v>
      </c>
      <c r="L13" s="5" t="s">
        <v>50</v>
      </c>
      <c r="M13" s="5" t="s">
        <v>51</v>
      </c>
      <c r="N13" s="5" t="s">
        <v>52</v>
      </c>
      <c r="O13" s="5" t="s">
        <v>53</v>
      </c>
      <c r="P13" s="19" t="s">
        <v>54</v>
      </c>
      <c r="Q13" s="5" t="s">
        <v>55</v>
      </c>
    </row>
    <row r="14" spans="1:17" x14ac:dyDescent="0.3">
      <c r="A14" s="5">
        <v>2009</v>
      </c>
      <c r="B14" s="6">
        <v>3</v>
      </c>
      <c r="C14" s="6">
        <v>2</v>
      </c>
      <c r="D14" s="6">
        <v>0</v>
      </c>
      <c r="E14" s="20">
        <v>11</v>
      </c>
      <c r="F14" s="6">
        <v>0</v>
      </c>
      <c r="G14" s="6">
        <v>5</v>
      </c>
      <c r="H14" s="6">
        <v>0</v>
      </c>
      <c r="I14" s="6">
        <v>12</v>
      </c>
      <c r="J14" s="6">
        <v>5</v>
      </c>
      <c r="K14" s="6">
        <v>1</v>
      </c>
      <c r="L14" s="6">
        <v>0</v>
      </c>
      <c r="M14" s="6">
        <v>1</v>
      </c>
      <c r="N14" s="6">
        <v>0</v>
      </c>
      <c r="O14" s="6">
        <v>1</v>
      </c>
      <c r="P14" s="21">
        <f t="shared" ref="P14:P18" si="4">F14*9/E14</f>
        <v>0</v>
      </c>
      <c r="Q14" s="21">
        <f t="shared" ref="Q14:Q18" si="5">(G14+J14)/E14</f>
        <v>0.90909090909090906</v>
      </c>
    </row>
    <row r="15" spans="1:17" x14ac:dyDescent="0.3">
      <c r="A15" s="5">
        <v>2010</v>
      </c>
      <c r="B15" s="6">
        <v>5</v>
      </c>
      <c r="C15" s="6">
        <v>3</v>
      </c>
      <c r="D15" s="6">
        <v>1</v>
      </c>
      <c r="E15" s="20">
        <v>20</v>
      </c>
      <c r="F15" s="6">
        <v>12</v>
      </c>
      <c r="G15" s="6">
        <v>14</v>
      </c>
      <c r="H15" s="6">
        <v>1</v>
      </c>
      <c r="I15" s="6">
        <v>14</v>
      </c>
      <c r="J15" s="6">
        <v>12</v>
      </c>
      <c r="K15" s="6">
        <v>0</v>
      </c>
      <c r="L15" s="6">
        <v>0</v>
      </c>
      <c r="M15" s="6">
        <v>1</v>
      </c>
      <c r="N15" s="6">
        <v>2</v>
      </c>
      <c r="O15" s="6">
        <v>0</v>
      </c>
      <c r="P15" s="21">
        <f t="shared" si="4"/>
        <v>5.4</v>
      </c>
      <c r="Q15" s="21">
        <f t="shared" si="5"/>
        <v>1.3</v>
      </c>
    </row>
    <row r="16" spans="1:17" x14ac:dyDescent="0.3">
      <c r="A16" s="5">
        <v>2011</v>
      </c>
      <c r="B16" s="6">
        <v>3</v>
      </c>
      <c r="C16" s="6">
        <v>2</v>
      </c>
      <c r="D16" s="6">
        <v>1</v>
      </c>
      <c r="E16" s="20">
        <v>12</v>
      </c>
      <c r="F16" s="6">
        <v>6</v>
      </c>
      <c r="G16" s="6">
        <v>11</v>
      </c>
      <c r="H16" s="6">
        <v>0</v>
      </c>
      <c r="I16" s="6">
        <v>11</v>
      </c>
      <c r="J16" s="6">
        <v>0</v>
      </c>
      <c r="K16" s="6">
        <v>0</v>
      </c>
      <c r="L16" s="6">
        <v>0</v>
      </c>
      <c r="M16" s="6">
        <v>1</v>
      </c>
      <c r="N16" s="6">
        <v>1</v>
      </c>
      <c r="O16" s="6">
        <v>1</v>
      </c>
      <c r="P16" s="21">
        <f t="shared" si="4"/>
        <v>4.5</v>
      </c>
      <c r="Q16" s="21">
        <f t="shared" si="5"/>
        <v>0.91666666666666663</v>
      </c>
    </row>
    <row r="17" spans="1:17" x14ac:dyDescent="0.3">
      <c r="A17" s="5">
        <v>2012</v>
      </c>
      <c r="B17" s="6">
        <v>1</v>
      </c>
      <c r="C17" s="6">
        <v>0</v>
      </c>
      <c r="D17" s="6">
        <v>0</v>
      </c>
      <c r="E17" s="22">
        <v>1.66</v>
      </c>
      <c r="F17" s="6">
        <v>0</v>
      </c>
      <c r="G17" s="6">
        <v>0</v>
      </c>
      <c r="H17" s="6">
        <v>0</v>
      </c>
      <c r="I17" s="6">
        <v>3</v>
      </c>
      <c r="J17" s="6">
        <v>0</v>
      </c>
      <c r="K17" s="6">
        <v>0</v>
      </c>
      <c r="L17" s="6">
        <v>0</v>
      </c>
      <c r="M17" s="6">
        <v>1</v>
      </c>
      <c r="N17" s="6">
        <v>0</v>
      </c>
      <c r="O17" s="6">
        <v>0</v>
      </c>
      <c r="P17" s="21">
        <f t="shared" si="4"/>
        <v>0</v>
      </c>
      <c r="Q17" s="21">
        <f t="shared" si="5"/>
        <v>0</v>
      </c>
    </row>
    <row r="18" spans="1:17" x14ac:dyDescent="0.3">
      <c r="A18" s="5" t="s">
        <v>26</v>
      </c>
      <c r="B18" s="5">
        <f t="shared" ref="B18:O18" si="6">SUM(B14:B17)</f>
        <v>12</v>
      </c>
      <c r="C18" s="5">
        <f t="shared" si="6"/>
        <v>7</v>
      </c>
      <c r="D18" s="5">
        <f t="shared" si="6"/>
        <v>2</v>
      </c>
      <c r="E18" s="18">
        <f t="shared" si="6"/>
        <v>44.66</v>
      </c>
      <c r="F18" s="5">
        <f t="shared" si="6"/>
        <v>18</v>
      </c>
      <c r="G18" s="5">
        <f t="shared" si="6"/>
        <v>30</v>
      </c>
      <c r="H18" s="5">
        <f t="shared" si="6"/>
        <v>1</v>
      </c>
      <c r="I18" s="5">
        <f t="shared" si="6"/>
        <v>40</v>
      </c>
      <c r="J18" s="5">
        <f t="shared" si="6"/>
        <v>17</v>
      </c>
      <c r="K18" s="5">
        <f t="shared" si="6"/>
        <v>1</v>
      </c>
      <c r="L18" s="5">
        <f t="shared" si="6"/>
        <v>0</v>
      </c>
      <c r="M18" s="5">
        <f t="shared" si="6"/>
        <v>4</v>
      </c>
      <c r="N18" s="5">
        <f t="shared" si="6"/>
        <v>3</v>
      </c>
      <c r="O18" s="5">
        <f t="shared" si="6"/>
        <v>2</v>
      </c>
      <c r="P18" s="19">
        <f t="shared" si="4"/>
        <v>3.627407075682938</v>
      </c>
      <c r="Q18" s="19">
        <f t="shared" si="5"/>
        <v>1.0523958799820869</v>
      </c>
    </row>
    <row r="21" spans="1:17" ht="15.6" x14ac:dyDescent="0.3">
      <c r="A21" s="4" t="s">
        <v>56</v>
      </c>
      <c r="B21" s="5" t="s">
        <v>40</v>
      </c>
      <c r="C21" s="5" t="s">
        <v>41</v>
      </c>
      <c r="D21" s="5" t="s">
        <v>42</v>
      </c>
      <c r="E21" s="18" t="s">
        <v>43</v>
      </c>
      <c r="F21" s="5" t="s">
        <v>44</v>
      </c>
      <c r="G21" s="5" t="s">
        <v>45</v>
      </c>
      <c r="H21" s="5" t="s">
        <v>46</v>
      </c>
      <c r="I21" s="5" t="s">
        <v>47</v>
      </c>
      <c r="J21" s="5" t="s">
        <v>48</v>
      </c>
      <c r="K21" s="5" t="s">
        <v>49</v>
      </c>
      <c r="L21" s="5" t="s">
        <v>50</v>
      </c>
      <c r="M21" s="5" t="s">
        <v>51</v>
      </c>
      <c r="N21" s="5" t="s">
        <v>52</v>
      </c>
      <c r="O21" s="5" t="s">
        <v>53</v>
      </c>
      <c r="P21" s="19" t="s">
        <v>54</v>
      </c>
      <c r="Q21" s="5" t="s">
        <v>55</v>
      </c>
    </row>
    <row r="22" spans="1:17" x14ac:dyDescent="0.3">
      <c r="A22" s="5">
        <v>2008</v>
      </c>
      <c r="B22" s="6">
        <v>10</v>
      </c>
      <c r="C22" s="6">
        <v>0</v>
      </c>
      <c r="D22" s="6">
        <v>0</v>
      </c>
      <c r="E22" s="20">
        <v>12</v>
      </c>
      <c r="F22" s="6">
        <v>9</v>
      </c>
      <c r="G22" s="6">
        <v>11</v>
      </c>
      <c r="H22" s="6">
        <v>2</v>
      </c>
      <c r="I22" s="6">
        <v>12</v>
      </c>
      <c r="J22" s="6">
        <v>5</v>
      </c>
      <c r="K22" s="6">
        <v>1</v>
      </c>
      <c r="L22" s="6">
        <v>3</v>
      </c>
      <c r="M22" s="6">
        <v>0</v>
      </c>
      <c r="N22" s="6">
        <v>0</v>
      </c>
      <c r="O22" s="20">
        <v>2</v>
      </c>
      <c r="P22" s="21">
        <f>F22*9/E22</f>
        <v>6.75</v>
      </c>
      <c r="Q22" s="21">
        <f>(G22+J22)/E22</f>
        <v>1.3333333333333333</v>
      </c>
    </row>
    <row r="23" spans="1:17" x14ac:dyDescent="0.3">
      <c r="A23" s="5">
        <v>2009</v>
      </c>
      <c r="B23" s="6">
        <v>8</v>
      </c>
      <c r="C23" s="6">
        <v>0</v>
      </c>
      <c r="D23" s="6">
        <v>0</v>
      </c>
      <c r="E23" s="20">
        <v>14</v>
      </c>
      <c r="F23" s="6">
        <v>9</v>
      </c>
      <c r="G23" s="6">
        <v>11</v>
      </c>
      <c r="H23" s="6">
        <v>2</v>
      </c>
      <c r="I23" s="6">
        <v>11</v>
      </c>
      <c r="J23" s="6">
        <v>6</v>
      </c>
      <c r="K23" s="6">
        <v>1</v>
      </c>
      <c r="L23" s="6">
        <v>0</v>
      </c>
      <c r="M23" s="6">
        <v>0</v>
      </c>
      <c r="N23" s="6">
        <v>2</v>
      </c>
      <c r="O23" s="20">
        <v>5</v>
      </c>
      <c r="P23" s="21">
        <f>F23*9/E23</f>
        <v>5.7857142857142856</v>
      </c>
      <c r="Q23" s="21">
        <f>(G23+J23)/E23</f>
        <v>1.2142857142857142</v>
      </c>
    </row>
    <row r="24" spans="1:17" x14ac:dyDescent="0.3">
      <c r="A24" s="5">
        <v>2010</v>
      </c>
      <c r="B24" s="6">
        <v>18</v>
      </c>
      <c r="C24" s="6">
        <v>1</v>
      </c>
      <c r="D24" s="6">
        <v>0</v>
      </c>
      <c r="E24" s="20">
        <v>33</v>
      </c>
      <c r="F24" s="6">
        <v>13</v>
      </c>
      <c r="G24" s="6">
        <v>27</v>
      </c>
      <c r="H24" s="6">
        <v>0</v>
      </c>
      <c r="I24" s="6">
        <v>13</v>
      </c>
      <c r="J24" s="6">
        <v>16</v>
      </c>
      <c r="K24" s="6">
        <v>2</v>
      </c>
      <c r="L24" s="6">
        <v>1</v>
      </c>
      <c r="M24" s="6">
        <v>1</v>
      </c>
      <c r="N24" s="6">
        <v>0</v>
      </c>
      <c r="O24" s="20">
        <v>4</v>
      </c>
      <c r="P24" s="21">
        <v>3.55</v>
      </c>
      <c r="Q24" s="21">
        <v>1</v>
      </c>
    </row>
    <row r="25" spans="1:17" x14ac:dyDescent="0.3">
      <c r="A25" s="5" t="s">
        <v>26</v>
      </c>
      <c r="B25" s="5">
        <f t="shared" ref="B25:O25" si="7">SUM(B22:B24)</f>
        <v>36</v>
      </c>
      <c r="C25" s="5">
        <f t="shared" si="7"/>
        <v>1</v>
      </c>
      <c r="D25" s="5">
        <f t="shared" si="7"/>
        <v>0</v>
      </c>
      <c r="E25" s="5">
        <f t="shared" si="7"/>
        <v>59</v>
      </c>
      <c r="F25" s="5">
        <f t="shared" si="7"/>
        <v>31</v>
      </c>
      <c r="G25" s="5">
        <f t="shared" si="7"/>
        <v>49</v>
      </c>
      <c r="H25" s="5">
        <f t="shared" si="7"/>
        <v>4</v>
      </c>
      <c r="I25" s="5">
        <f t="shared" si="7"/>
        <v>36</v>
      </c>
      <c r="J25" s="5">
        <f t="shared" si="7"/>
        <v>27</v>
      </c>
      <c r="K25" s="5">
        <f t="shared" si="7"/>
        <v>4</v>
      </c>
      <c r="L25" s="5">
        <f t="shared" si="7"/>
        <v>4</v>
      </c>
      <c r="M25" s="5">
        <f t="shared" si="7"/>
        <v>1</v>
      </c>
      <c r="N25" s="5">
        <f t="shared" si="7"/>
        <v>2</v>
      </c>
      <c r="O25" s="5">
        <f t="shared" si="7"/>
        <v>11</v>
      </c>
      <c r="P25" s="19">
        <f>F25*9/E25</f>
        <v>4.7288135593220337</v>
      </c>
      <c r="Q25" s="19">
        <f>(G25+J25)/E25</f>
        <v>1.2881355932203389</v>
      </c>
    </row>
    <row r="28" spans="1:17" ht="15.6" x14ac:dyDescent="0.3">
      <c r="A28" s="4" t="s">
        <v>30</v>
      </c>
      <c r="B28" s="5" t="s">
        <v>40</v>
      </c>
      <c r="C28" s="5" t="s">
        <v>41</v>
      </c>
      <c r="D28" s="5" t="s">
        <v>42</v>
      </c>
      <c r="E28" s="18" t="s">
        <v>43</v>
      </c>
      <c r="F28" s="5" t="s">
        <v>44</v>
      </c>
      <c r="G28" s="5" t="s">
        <v>45</v>
      </c>
      <c r="H28" s="5" t="s">
        <v>46</v>
      </c>
      <c r="I28" s="5" t="s">
        <v>47</v>
      </c>
      <c r="J28" s="5" t="s">
        <v>48</v>
      </c>
      <c r="K28" s="5" t="s">
        <v>49</v>
      </c>
      <c r="L28" s="5" t="s">
        <v>50</v>
      </c>
      <c r="M28" s="5" t="s">
        <v>51</v>
      </c>
      <c r="N28" s="5" t="s">
        <v>52</v>
      </c>
      <c r="O28" s="5" t="s">
        <v>53</v>
      </c>
      <c r="P28" s="19" t="s">
        <v>54</v>
      </c>
      <c r="Q28" s="5" t="s">
        <v>55</v>
      </c>
    </row>
    <row r="29" spans="1:17" x14ac:dyDescent="0.3">
      <c r="A29" s="5">
        <v>2009</v>
      </c>
      <c r="B29" s="6">
        <v>8</v>
      </c>
      <c r="C29" s="6">
        <v>6</v>
      </c>
      <c r="D29" s="6">
        <v>0</v>
      </c>
      <c r="E29" s="20">
        <v>36</v>
      </c>
      <c r="F29" s="6">
        <v>25</v>
      </c>
      <c r="G29" s="6">
        <v>35</v>
      </c>
      <c r="H29" s="6">
        <v>3</v>
      </c>
      <c r="I29" s="6">
        <v>29</v>
      </c>
      <c r="J29" s="6">
        <v>21</v>
      </c>
      <c r="K29" s="6">
        <v>1</v>
      </c>
      <c r="L29" s="6">
        <v>2</v>
      </c>
      <c r="M29" s="6">
        <v>0</v>
      </c>
      <c r="N29" s="6">
        <v>4</v>
      </c>
      <c r="O29" s="6">
        <v>0</v>
      </c>
      <c r="P29" s="21">
        <f t="shared" ref="P29:P34" si="8">F29*9/E29</f>
        <v>6.25</v>
      </c>
      <c r="Q29" s="21">
        <f t="shared" ref="Q29:Q34" si="9">(G29+J29)/E29</f>
        <v>1.5555555555555556</v>
      </c>
    </row>
    <row r="30" spans="1:17" x14ac:dyDescent="0.3">
      <c r="A30" s="5">
        <v>2010</v>
      </c>
      <c r="B30" s="6">
        <v>11</v>
      </c>
      <c r="C30" s="6">
        <v>6</v>
      </c>
      <c r="D30" s="6">
        <v>0</v>
      </c>
      <c r="E30" s="20">
        <v>51</v>
      </c>
      <c r="F30" s="6">
        <v>30</v>
      </c>
      <c r="G30" s="6">
        <v>52</v>
      </c>
      <c r="H30" s="6">
        <v>0</v>
      </c>
      <c r="I30" s="6">
        <v>51</v>
      </c>
      <c r="J30" s="6">
        <v>26</v>
      </c>
      <c r="K30" s="6">
        <v>1</v>
      </c>
      <c r="L30" s="6">
        <v>1</v>
      </c>
      <c r="M30" s="6">
        <v>5</v>
      </c>
      <c r="N30" s="6">
        <v>2</v>
      </c>
      <c r="O30" s="6">
        <v>1</v>
      </c>
      <c r="P30" s="21">
        <f t="shared" si="8"/>
        <v>5.2941176470588234</v>
      </c>
      <c r="Q30" s="21">
        <f t="shared" si="9"/>
        <v>1.5294117647058822</v>
      </c>
    </row>
    <row r="31" spans="1:17" x14ac:dyDescent="0.3">
      <c r="A31" s="5">
        <v>2011</v>
      </c>
      <c r="B31" s="6">
        <v>10</v>
      </c>
      <c r="C31" s="6">
        <v>7</v>
      </c>
      <c r="D31" s="6">
        <v>1</v>
      </c>
      <c r="E31" s="20">
        <v>44</v>
      </c>
      <c r="F31" s="6">
        <v>35</v>
      </c>
      <c r="G31" s="6">
        <v>48</v>
      </c>
      <c r="H31" s="6">
        <v>1</v>
      </c>
      <c r="I31" s="6">
        <v>33</v>
      </c>
      <c r="J31" s="6">
        <v>28</v>
      </c>
      <c r="K31" s="6">
        <v>3</v>
      </c>
      <c r="L31" s="6">
        <v>5</v>
      </c>
      <c r="M31" s="6">
        <v>1</v>
      </c>
      <c r="N31" s="6">
        <v>5</v>
      </c>
      <c r="O31" s="6">
        <v>0</v>
      </c>
      <c r="P31" s="21">
        <f t="shared" si="8"/>
        <v>7.1590909090909092</v>
      </c>
      <c r="Q31" s="21">
        <f t="shared" si="9"/>
        <v>1.7272727272727273</v>
      </c>
    </row>
    <row r="32" spans="1:17" x14ac:dyDescent="0.3">
      <c r="A32" s="5">
        <v>2012</v>
      </c>
      <c r="B32" s="6">
        <v>12</v>
      </c>
      <c r="C32" s="6">
        <v>8</v>
      </c>
      <c r="D32" s="6">
        <v>1</v>
      </c>
      <c r="E32" s="22">
        <v>58.66</v>
      </c>
      <c r="F32" s="6">
        <v>19</v>
      </c>
      <c r="G32" s="6">
        <v>47</v>
      </c>
      <c r="H32" s="6">
        <v>0</v>
      </c>
      <c r="I32" s="6">
        <v>54</v>
      </c>
      <c r="J32" s="6">
        <v>30</v>
      </c>
      <c r="K32" s="6">
        <v>4</v>
      </c>
      <c r="L32" s="6">
        <v>0</v>
      </c>
      <c r="M32" s="6">
        <v>5</v>
      </c>
      <c r="N32" s="6">
        <v>1</v>
      </c>
      <c r="O32" s="6">
        <v>0</v>
      </c>
      <c r="P32" s="21">
        <f t="shared" si="8"/>
        <v>2.9151039890896695</v>
      </c>
      <c r="Q32" s="21">
        <f t="shared" si="9"/>
        <v>1.3126491646778045</v>
      </c>
    </row>
    <row r="33" spans="1:17" x14ac:dyDescent="0.3">
      <c r="A33" s="5">
        <v>2013</v>
      </c>
      <c r="B33" s="6">
        <v>8</v>
      </c>
      <c r="C33" s="6">
        <v>7</v>
      </c>
      <c r="D33" s="6">
        <v>1</v>
      </c>
      <c r="E33" s="20">
        <v>49</v>
      </c>
      <c r="F33" s="6">
        <v>34</v>
      </c>
      <c r="G33" s="6">
        <v>63</v>
      </c>
      <c r="H33" s="6">
        <v>0</v>
      </c>
      <c r="I33" s="6">
        <v>36</v>
      </c>
      <c r="J33" s="6">
        <v>15</v>
      </c>
      <c r="K33" s="6">
        <v>0</v>
      </c>
      <c r="L33" s="6">
        <v>1</v>
      </c>
      <c r="M33" s="6">
        <v>2</v>
      </c>
      <c r="N33" s="6">
        <v>5</v>
      </c>
      <c r="O33" s="6">
        <v>0</v>
      </c>
      <c r="P33" s="21">
        <f t="shared" si="8"/>
        <v>6.2448979591836737</v>
      </c>
      <c r="Q33" s="21">
        <f t="shared" si="9"/>
        <v>1.5918367346938775</v>
      </c>
    </row>
    <row r="34" spans="1:17" x14ac:dyDescent="0.3">
      <c r="A34" s="5" t="s">
        <v>26</v>
      </c>
      <c r="B34" s="10">
        <f t="shared" ref="B34:O34" si="10">SUM(B29:B33)</f>
        <v>49</v>
      </c>
      <c r="C34" s="10">
        <f t="shared" si="10"/>
        <v>34</v>
      </c>
      <c r="D34" s="10">
        <f t="shared" si="10"/>
        <v>3</v>
      </c>
      <c r="E34" s="23">
        <f t="shared" si="10"/>
        <v>238.66</v>
      </c>
      <c r="F34" s="10">
        <f t="shared" si="10"/>
        <v>143</v>
      </c>
      <c r="G34" s="10">
        <f t="shared" si="10"/>
        <v>245</v>
      </c>
      <c r="H34" s="10">
        <f t="shared" si="10"/>
        <v>4</v>
      </c>
      <c r="I34" s="10">
        <f t="shared" si="10"/>
        <v>203</v>
      </c>
      <c r="J34" s="10">
        <f t="shared" si="10"/>
        <v>120</v>
      </c>
      <c r="K34" s="10">
        <f t="shared" si="10"/>
        <v>9</v>
      </c>
      <c r="L34" s="10">
        <f t="shared" si="10"/>
        <v>9</v>
      </c>
      <c r="M34" s="10">
        <f t="shared" si="10"/>
        <v>13</v>
      </c>
      <c r="N34" s="10">
        <f t="shared" si="10"/>
        <v>17</v>
      </c>
      <c r="O34" s="10">
        <f t="shared" si="10"/>
        <v>1</v>
      </c>
      <c r="P34" s="24">
        <f t="shared" si="8"/>
        <v>5.3926087320874885</v>
      </c>
      <c r="Q34" s="24">
        <f t="shared" si="9"/>
        <v>1.529372328836001</v>
      </c>
    </row>
    <row r="37" spans="1:17" ht="15.6" x14ac:dyDescent="0.3">
      <c r="A37" s="4" t="s">
        <v>57</v>
      </c>
      <c r="B37" s="5" t="s">
        <v>40</v>
      </c>
      <c r="C37" s="5" t="s">
        <v>41</v>
      </c>
      <c r="D37" s="5" t="s">
        <v>42</v>
      </c>
      <c r="E37" s="18" t="s">
        <v>43</v>
      </c>
      <c r="F37" s="5" t="s">
        <v>44</v>
      </c>
      <c r="G37" s="5" t="s">
        <v>45</v>
      </c>
      <c r="H37" s="5" t="s">
        <v>46</v>
      </c>
      <c r="I37" s="5" t="s">
        <v>47</v>
      </c>
      <c r="J37" s="5" t="s">
        <v>48</v>
      </c>
      <c r="K37" s="5" t="s">
        <v>49</v>
      </c>
      <c r="L37" s="5" t="s">
        <v>50</v>
      </c>
      <c r="M37" s="5" t="s">
        <v>51</v>
      </c>
      <c r="N37" s="5" t="s">
        <v>52</v>
      </c>
      <c r="O37" s="5" t="s">
        <v>53</v>
      </c>
      <c r="P37" s="19" t="s">
        <v>54</v>
      </c>
      <c r="Q37" s="5" t="s">
        <v>55</v>
      </c>
    </row>
    <row r="38" spans="1:17" x14ac:dyDescent="0.3">
      <c r="A38" s="5">
        <v>2008</v>
      </c>
      <c r="B38" s="6">
        <v>11</v>
      </c>
      <c r="C38" s="6">
        <v>6</v>
      </c>
      <c r="D38" s="6">
        <v>2</v>
      </c>
      <c r="E38" s="20">
        <v>50</v>
      </c>
      <c r="F38" s="6">
        <v>18</v>
      </c>
      <c r="G38" s="6">
        <v>42</v>
      </c>
      <c r="H38" s="6">
        <v>7</v>
      </c>
      <c r="I38" s="6">
        <v>28</v>
      </c>
      <c r="J38" s="6">
        <v>29</v>
      </c>
      <c r="K38" s="6">
        <v>6</v>
      </c>
      <c r="L38" s="6">
        <v>2</v>
      </c>
      <c r="M38" s="6">
        <v>2</v>
      </c>
      <c r="N38" s="6">
        <v>3</v>
      </c>
      <c r="O38" s="6">
        <v>0</v>
      </c>
      <c r="P38" s="21">
        <f t="shared" ref="P38:P41" si="11">F38*9/E38</f>
        <v>3.24</v>
      </c>
      <c r="Q38" s="21">
        <f t="shared" ref="Q38:Q41" si="12">(G38+J38)/E38</f>
        <v>1.42</v>
      </c>
    </row>
    <row r="39" spans="1:17" x14ac:dyDescent="0.3">
      <c r="A39" s="5">
        <v>2009</v>
      </c>
      <c r="B39" s="6">
        <v>9</v>
      </c>
      <c r="C39" s="6">
        <v>6</v>
      </c>
      <c r="D39" s="6">
        <v>1</v>
      </c>
      <c r="E39" s="20">
        <v>46</v>
      </c>
      <c r="F39" s="6">
        <v>24</v>
      </c>
      <c r="G39" s="6">
        <v>37</v>
      </c>
      <c r="H39" s="6">
        <v>2</v>
      </c>
      <c r="I39" s="6">
        <v>34</v>
      </c>
      <c r="J39" s="6">
        <v>30</v>
      </c>
      <c r="K39" s="6">
        <v>5</v>
      </c>
      <c r="L39" s="6">
        <v>0</v>
      </c>
      <c r="M39" s="6">
        <v>3</v>
      </c>
      <c r="N39" s="6">
        <v>3</v>
      </c>
      <c r="O39" s="6">
        <v>0</v>
      </c>
      <c r="P39" s="21">
        <f t="shared" si="11"/>
        <v>4.6956521739130439</v>
      </c>
      <c r="Q39" s="21">
        <f t="shared" si="12"/>
        <v>1.4565217391304348</v>
      </c>
    </row>
    <row r="40" spans="1:17" x14ac:dyDescent="0.3">
      <c r="A40" s="5">
        <v>2010</v>
      </c>
      <c r="B40" s="6">
        <v>8</v>
      </c>
      <c r="C40" s="6">
        <v>6</v>
      </c>
      <c r="D40" s="6">
        <v>0</v>
      </c>
      <c r="E40" s="22">
        <v>35.33</v>
      </c>
      <c r="F40" s="6">
        <v>32</v>
      </c>
      <c r="G40" s="6">
        <v>52</v>
      </c>
      <c r="H40" s="6">
        <v>3</v>
      </c>
      <c r="I40" s="6">
        <v>19</v>
      </c>
      <c r="J40" s="6">
        <v>13</v>
      </c>
      <c r="K40" s="6">
        <v>1</v>
      </c>
      <c r="L40" s="6">
        <v>2</v>
      </c>
      <c r="M40" s="6">
        <v>3</v>
      </c>
      <c r="N40" s="6">
        <v>2</v>
      </c>
      <c r="O40" s="6">
        <v>0</v>
      </c>
      <c r="P40" s="21">
        <f t="shared" si="11"/>
        <v>8.1517124257005378</v>
      </c>
      <c r="Q40" s="21">
        <f t="shared" si="12"/>
        <v>1.8397962071893577</v>
      </c>
    </row>
    <row r="41" spans="1:17" x14ac:dyDescent="0.3">
      <c r="A41" s="5" t="s">
        <v>26</v>
      </c>
      <c r="B41" s="10">
        <f t="shared" ref="B41:O41" si="13">SUM(B38:B40)</f>
        <v>28</v>
      </c>
      <c r="C41" s="10">
        <f t="shared" si="13"/>
        <v>18</v>
      </c>
      <c r="D41" s="10">
        <f t="shared" si="13"/>
        <v>3</v>
      </c>
      <c r="E41" s="23">
        <f t="shared" si="13"/>
        <v>131.32999999999998</v>
      </c>
      <c r="F41" s="10">
        <f t="shared" si="13"/>
        <v>74</v>
      </c>
      <c r="G41" s="10">
        <f t="shared" si="13"/>
        <v>131</v>
      </c>
      <c r="H41" s="10">
        <f t="shared" si="13"/>
        <v>12</v>
      </c>
      <c r="I41" s="10">
        <f t="shared" si="13"/>
        <v>81</v>
      </c>
      <c r="J41" s="10">
        <f t="shared" si="13"/>
        <v>72</v>
      </c>
      <c r="K41" s="10">
        <f t="shared" si="13"/>
        <v>12</v>
      </c>
      <c r="L41" s="10">
        <f t="shared" si="13"/>
        <v>4</v>
      </c>
      <c r="M41" s="10">
        <f t="shared" si="13"/>
        <v>8</v>
      </c>
      <c r="N41" s="10">
        <f t="shared" si="13"/>
        <v>8</v>
      </c>
      <c r="O41" s="10">
        <f t="shared" si="13"/>
        <v>0</v>
      </c>
      <c r="P41" s="24">
        <f t="shared" si="11"/>
        <v>5.0711947003731064</v>
      </c>
      <c r="Q41" s="24">
        <f t="shared" si="12"/>
        <v>1.5457245107743853</v>
      </c>
    </row>
    <row r="44" spans="1:17" ht="15.6" x14ac:dyDescent="0.3">
      <c r="A44" s="4" t="s">
        <v>58</v>
      </c>
      <c r="B44" s="5" t="s">
        <v>40</v>
      </c>
      <c r="C44" s="5" t="s">
        <v>41</v>
      </c>
      <c r="D44" s="5" t="s">
        <v>42</v>
      </c>
      <c r="E44" s="18" t="s">
        <v>43</v>
      </c>
      <c r="F44" s="5" t="s">
        <v>44</v>
      </c>
      <c r="G44" s="5" t="s">
        <v>45</v>
      </c>
      <c r="H44" s="5" t="s">
        <v>46</v>
      </c>
      <c r="I44" s="5" t="s">
        <v>47</v>
      </c>
      <c r="J44" s="5" t="s">
        <v>48</v>
      </c>
      <c r="K44" s="5" t="s">
        <v>49</v>
      </c>
      <c r="L44" s="5" t="s">
        <v>50</v>
      </c>
      <c r="M44" s="5" t="s">
        <v>51</v>
      </c>
      <c r="N44" s="5" t="s">
        <v>52</v>
      </c>
      <c r="O44" s="5" t="s">
        <v>53</v>
      </c>
      <c r="P44" s="19" t="s">
        <v>54</v>
      </c>
      <c r="Q44" s="5" t="s">
        <v>55</v>
      </c>
    </row>
    <row r="45" spans="1:17" x14ac:dyDescent="0.3">
      <c r="A45" s="5">
        <v>2008</v>
      </c>
      <c r="B45" s="6">
        <v>4</v>
      </c>
      <c r="C45" s="6">
        <v>2</v>
      </c>
      <c r="D45" s="6">
        <v>0</v>
      </c>
      <c r="E45" s="20">
        <v>18</v>
      </c>
      <c r="F45" s="6">
        <v>8</v>
      </c>
      <c r="G45" s="6">
        <v>15</v>
      </c>
      <c r="H45" s="6">
        <v>0</v>
      </c>
      <c r="I45" s="6">
        <v>13</v>
      </c>
      <c r="J45" s="6">
        <v>10</v>
      </c>
      <c r="K45" s="6">
        <v>2</v>
      </c>
      <c r="L45" s="6">
        <v>1</v>
      </c>
      <c r="M45" s="6">
        <v>1</v>
      </c>
      <c r="N45" s="6">
        <v>2</v>
      </c>
      <c r="O45" s="6">
        <v>0</v>
      </c>
      <c r="P45" s="21">
        <f t="shared" ref="P45:P49" si="14">F45*9/E45</f>
        <v>4</v>
      </c>
      <c r="Q45" s="21">
        <v>1</v>
      </c>
    </row>
    <row r="46" spans="1:17" x14ac:dyDescent="0.3">
      <c r="A46" s="5">
        <v>2011</v>
      </c>
      <c r="B46" s="6">
        <v>3</v>
      </c>
      <c r="C46" s="6">
        <v>0</v>
      </c>
      <c r="D46" s="6">
        <v>0</v>
      </c>
      <c r="E46" s="20">
        <v>8</v>
      </c>
      <c r="F46" s="6">
        <v>14</v>
      </c>
      <c r="G46" s="6">
        <v>14</v>
      </c>
      <c r="H46" s="6">
        <v>0</v>
      </c>
      <c r="I46" s="6">
        <v>7</v>
      </c>
      <c r="J46" s="6">
        <v>7</v>
      </c>
      <c r="K46" s="6">
        <v>4</v>
      </c>
      <c r="L46" s="6">
        <v>0</v>
      </c>
      <c r="M46" s="6">
        <v>0</v>
      </c>
      <c r="N46" s="6">
        <v>1</v>
      </c>
      <c r="O46" s="6">
        <v>0</v>
      </c>
      <c r="P46" s="21">
        <f t="shared" si="14"/>
        <v>15.75</v>
      </c>
      <c r="Q46" s="21">
        <f t="shared" ref="Q46:Q49" si="15">(G46+J46)/E46</f>
        <v>2.625</v>
      </c>
    </row>
    <row r="47" spans="1:17" x14ac:dyDescent="0.3">
      <c r="A47" s="5">
        <v>2012</v>
      </c>
      <c r="B47" s="6">
        <v>5</v>
      </c>
      <c r="C47" s="6">
        <v>1</v>
      </c>
      <c r="D47" s="6">
        <v>0</v>
      </c>
      <c r="E47" s="20">
        <v>15</v>
      </c>
      <c r="F47" s="6">
        <v>4</v>
      </c>
      <c r="G47" s="6">
        <v>10</v>
      </c>
      <c r="H47" s="6">
        <v>0</v>
      </c>
      <c r="I47" s="6">
        <v>20</v>
      </c>
      <c r="J47" s="6">
        <v>3</v>
      </c>
      <c r="K47" s="6">
        <v>2</v>
      </c>
      <c r="L47" s="6">
        <v>3</v>
      </c>
      <c r="M47" s="6">
        <v>2</v>
      </c>
      <c r="N47" s="6">
        <v>0</v>
      </c>
      <c r="O47" s="6">
        <v>0</v>
      </c>
      <c r="P47" s="21">
        <f t="shared" si="14"/>
        <v>2.4</v>
      </c>
      <c r="Q47" s="21">
        <f t="shared" si="15"/>
        <v>0.8666666666666667</v>
      </c>
    </row>
    <row r="48" spans="1:17" x14ac:dyDescent="0.3">
      <c r="A48" s="5">
        <v>2013</v>
      </c>
      <c r="B48" s="6">
        <v>7</v>
      </c>
      <c r="C48" s="6">
        <v>3</v>
      </c>
      <c r="D48" s="6">
        <v>0</v>
      </c>
      <c r="E48" s="20">
        <v>26</v>
      </c>
      <c r="F48" s="6">
        <v>20</v>
      </c>
      <c r="G48" s="6">
        <v>20</v>
      </c>
      <c r="H48" s="6">
        <v>0</v>
      </c>
      <c r="I48" s="6">
        <v>15</v>
      </c>
      <c r="J48" s="6">
        <v>15</v>
      </c>
      <c r="K48" s="6">
        <v>3</v>
      </c>
      <c r="L48" s="6">
        <v>0</v>
      </c>
      <c r="M48" s="6">
        <v>2</v>
      </c>
      <c r="N48" s="6">
        <v>1</v>
      </c>
      <c r="O48" s="6">
        <v>0</v>
      </c>
      <c r="P48" s="21">
        <f t="shared" si="14"/>
        <v>6.9230769230769234</v>
      </c>
      <c r="Q48" s="21">
        <f t="shared" si="15"/>
        <v>1.3461538461538463</v>
      </c>
    </row>
    <row r="49" spans="1:17" x14ac:dyDescent="0.3">
      <c r="A49" s="5" t="s">
        <v>26</v>
      </c>
      <c r="B49" s="10">
        <f t="shared" ref="B49:O49" si="16">SUM(B45:B48)</f>
        <v>19</v>
      </c>
      <c r="C49" s="10">
        <f t="shared" si="16"/>
        <v>6</v>
      </c>
      <c r="D49" s="10">
        <f t="shared" si="16"/>
        <v>0</v>
      </c>
      <c r="E49" s="25">
        <f t="shared" si="16"/>
        <v>67</v>
      </c>
      <c r="F49" s="10">
        <f t="shared" si="16"/>
        <v>46</v>
      </c>
      <c r="G49" s="10">
        <f t="shared" si="16"/>
        <v>59</v>
      </c>
      <c r="H49" s="10">
        <f t="shared" si="16"/>
        <v>0</v>
      </c>
      <c r="I49" s="10">
        <f t="shared" si="16"/>
        <v>55</v>
      </c>
      <c r="J49" s="10">
        <f t="shared" si="16"/>
        <v>35</v>
      </c>
      <c r="K49" s="10">
        <f t="shared" si="16"/>
        <v>11</v>
      </c>
      <c r="L49" s="10">
        <f t="shared" si="16"/>
        <v>4</v>
      </c>
      <c r="M49" s="10">
        <f t="shared" si="16"/>
        <v>5</v>
      </c>
      <c r="N49" s="10">
        <f t="shared" si="16"/>
        <v>4</v>
      </c>
      <c r="O49" s="10">
        <f t="shared" si="16"/>
        <v>0</v>
      </c>
      <c r="P49" s="24">
        <f t="shared" si="14"/>
        <v>6.1791044776119399</v>
      </c>
      <c r="Q49" s="24">
        <f t="shared" si="15"/>
        <v>1.4029850746268657</v>
      </c>
    </row>
    <row r="52" spans="1:17" ht="15.6" x14ac:dyDescent="0.3">
      <c r="A52" s="4" t="s">
        <v>59</v>
      </c>
      <c r="B52" s="5" t="s">
        <v>40</v>
      </c>
      <c r="C52" s="5" t="s">
        <v>41</v>
      </c>
      <c r="D52" s="5" t="s">
        <v>42</v>
      </c>
      <c r="E52" s="18" t="s">
        <v>43</v>
      </c>
      <c r="F52" s="5" t="s">
        <v>44</v>
      </c>
      <c r="G52" s="5" t="s">
        <v>45</v>
      </c>
      <c r="H52" s="5" t="s">
        <v>46</v>
      </c>
      <c r="I52" s="5" t="s">
        <v>47</v>
      </c>
      <c r="J52" s="5" t="s">
        <v>48</v>
      </c>
      <c r="K52" s="5" t="s">
        <v>49</v>
      </c>
      <c r="L52" s="5" t="s">
        <v>50</v>
      </c>
      <c r="M52" s="5" t="s">
        <v>51</v>
      </c>
      <c r="N52" s="5" t="s">
        <v>52</v>
      </c>
      <c r="O52" s="5" t="s">
        <v>53</v>
      </c>
      <c r="P52" s="19" t="s">
        <v>54</v>
      </c>
      <c r="Q52" s="5" t="s">
        <v>55</v>
      </c>
    </row>
    <row r="53" spans="1:17" x14ac:dyDescent="0.3">
      <c r="A53" s="5">
        <v>2008</v>
      </c>
      <c r="B53" s="6">
        <v>11</v>
      </c>
      <c r="C53" s="6">
        <v>7</v>
      </c>
      <c r="D53" s="6">
        <v>1</v>
      </c>
      <c r="E53" s="20">
        <v>46</v>
      </c>
      <c r="F53" s="6">
        <v>20</v>
      </c>
      <c r="G53" s="6">
        <v>54</v>
      </c>
      <c r="H53" s="6">
        <v>0</v>
      </c>
      <c r="I53" s="6">
        <v>20</v>
      </c>
      <c r="J53" s="6">
        <v>14</v>
      </c>
      <c r="K53" s="6">
        <v>4</v>
      </c>
      <c r="L53" s="6">
        <v>0</v>
      </c>
      <c r="M53" s="6">
        <v>3</v>
      </c>
      <c r="N53" s="6">
        <v>4</v>
      </c>
      <c r="O53" s="6">
        <v>0</v>
      </c>
      <c r="P53" s="21">
        <f t="shared" ref="P53:P59" si="17">F53*9/E53</f>
        <v>3.9130434782608696</v>
      </c>
      <c r="Q53" s="21">
        <f t="shared" ref="Q53:Q59" si="18">(G53+J53)/E53</f>
        <v>1.4782608695652173</v>
      </c>
    </row>
    <row r="54" spans="1:17" x14ac:dyDescent="0.3">
      <c r="A54" s="5">
        <v>2009</v>
      </c>
      <c r="B54" s="6">
        <v>8</v>
      </c>
      <c r="C54" s="6">
        <v>2</v>
      </c>
      <c r="D54" s="6">
        <v>0</v>
      </c>
      <c r="E54" s="20">
        <v>26</v>
      </c>
      <c r="F54" s="6">
        <v>12</v>
      </c>
      <c r="G54" s="6">
        <v>22</v>
      </c>
      <c r="H54" s="6">
        <v>1</v>
      </c>
      <c r="I54" s="6">
        <v>14</v>
      </c>
      <c r="J54" s="6">
        <v>4</v>
      </c>
      <c r="K54" s="6">
        <v>2</v>
      </c>
      <c r="L54" s="6">
        <v>0</v>
      </c>
      <c r="M54" s="6">
        <v>0</v>
      </c>
      <c r="N54" s="6">
        <v>1</v>
      </c>
      <c r="O54" s="6">
        <v>1</v>
      </c>
      <c r="P54" s="21">
        <f t="shared" si="17"/>
        <v>4.1538461538461542</v>
      </c>
      <c r="Q54" s="21">
        <f t="shared" si="18"/>
        <v>1</v>
      </c>
    </row>
    <row r="55" spans="1:17" x14ac:dyDescent="0.3">
      <c r="A55" s="5">
        <v>2010</v>
      </c>
      <c r="B55" s="6">
        <v>15</v>
      </c>
      <c r="C55" s="6">
        <v>2</v>
      </c>
      <c r="D55" s="6">
        <v>0</v>
      </c>
      <c r="E55" s="20">
        <v>51</v>
      </c>
      <c r="F55" s="6">
        <v>21</v>
      </c>
      <c r="G55" s="6">
        <v>43</v>
      </c>
      <c r="H55" s="6">
        <v>1</v>
      </c>
      <c r="I55" s="6">
        <v>28</v>
      </c>
      <c r="J55" s="6">
        <v>15</v>
      </c>
      <c r="K55" s="6">
        <v>2</v>
      </c>
      <c r="L55" s="6">
        <v>0</v>
      </c>
      <c r="M55" s="6">
        <v>2</v>
      </c>
      <c r="N55" s="6">
        <v>4</v>
      </c>
      <c r="O55" s="6">
        <v>1</v>
      </c>
      <c r="P55" s="21">
        <f t="shared" si="17"/>
        <v>3.7058823529411766</v>
      </c>
      <c r="Q55" s="21">
        <f t="shared" si="18"/>
        <v>1.1372549019607843</v>
      </c>
    </row>
    <row r="56" spans="1:17" x14ac:dyDescent="0.3">
      <c r="A56" s="5">
        <v>2011</v>
      </c>
      <c r="B56" s="6">
        <v>18</v>
      </c>
      <c r="C56" s="6">
        <v>6</v>
      </c>
      <c r="D56" s="6">
        <v>0</v>
      </c>
      <c r="E56" s="20">
        <v>54</v>
      </c>
      <c r="F56" s="6">
        <v>24</v>
      </c>
      <c r="G56" s="6">
        <v>46</v>
      </c>
      <c r="H56" s="6">
        <v>4</v>
      </c>
      <c r="I56" s="6">
        <v>34</v>
      </c>
      <c r="J56" s="6">
        <v>17</v>
      </c>
      <c r="K56" s="6">
        <v>0</v>
      </c>
      <c r="L56" s="6">
        <v>1</v>
      </c>
      <c r="M56" s="6">
        <v>3</v>
      </c>
      <c r="N56" s="6">
        <v>2</v>
      </c>
      <c r="O56" s="6">
        <v>0</v>
      </c>
      <c r="P56" s="21">
        <f t="shared" si="17"/>
        <v>4</v>
      </c>
      <c r="Q56" s="21">
        <f t="shared" si="18"/>
        <v>1.1666666666666667</v>
      </c>
    </row>
    <row r="57" spans="1:17" x14ac:dyDescent="0.3">
      <c r="A57" s="5">
        <v>2012</v>
      </c>
      <c r="B57" s="6">
        <v>16</v>
      </c>
      <c r="C57" s="6">
        <v>5</v>
      </c>
      <c r="D57" s="6">
        <v>0</v>
      </c>
      <c r="E57" s="22">
        <v>45.66</v>
      </c>
      <c r="F57" s="6">
        <v>25</v>
      </c>
      <c r="G57" s="6">
        <v>45</v>
      </c>
      <c r="H57" s="6">
        <v>0</v>
      </c>
      <c r="I57" s="6">
        <v>41</v>
      </c>
      <c r="J57" s="6">
        <v>17</v>
      </c>
      <c r="K57" s="6">
        <v>2</v>
      </c>
      <c r="L57" s="6">
        <v>0</v>
      </c>
      <c r="M57" s="6">
        <v>3</v>
      </c>
      <c r="N57" s="6">
        <v>2</v>
      </c>
      <c r="O57" s="6">
        <v>2</v>
      </c>
      <c r="P57" s="21">
        <f t="shared" si="17"/>
        <v>4.9277266754270697</v>
      </c>
      <c r="Q57" s="21">
        <f t="shared" si="18"/>
        <v>1.3578624616732371</v>
      </c>
    </row>
    <row r="58" spans="1:17" x14ac:dyDescent="0.3">
      <c r="A58" s="5">
        <v>2013</v>
      </c>
      <c r="B58" s="6">
        <v>4</v>
      </c>
      <c r="C58" s="6">
        <v>0</v>
      </c>
      <c r="D58" s="6">
        <v>0</v>
      </c>
      <c r="E58" s="22">
        <v>6.66</v>
      </c>
      <c r="F58" s="6">
        <v>15</v>
      </c>
      <c r="G58" s="6">
        <v>15</v>
      </c>
      <c r="H58" s="6">
        <v>0</v>
      </c>
      <c r="I58" s="6">
        <v>4</v>
      </c>
      <c r="J58" s="6">
        <v>5</v>
      </c>
      <c r="K58" s="6">
        <v>3</v>
      </c>
      <c r="L58" s="6">
        <v>1</v>
      </c>
      <c r="M58" s="6">
        <v>0</v>
      </c>
      <c r="N58" s="6">
        <v>0</v>
      </c>
      <c r="O58" s="6">
        <v>0</v>
      </c>
      <c r="P58" s="21">
        <f t="shared" si="17"/>
        <v>20.27027027027027</v>
      </c>
      <c r="Q58" s="21">
        <f t="shared" si="18"/>
        <v>3.0030030030030028</v>
      </c>
    </row>
    <row r="59" spans="1:17" x14ac:dyDescent="0.3">
      <c r="A59" s="5" t="s">
        <v>26</v>
      </c>
      <c r="B59" s="10">
        <f t="shared" ref="B59:O59" si="19">SUM(B53:B58)</f>
        <v>72</v>
      </c>
      <c r="C59" s="10">
        <f t="shared" si="19"/>
        <v>22</v>
      </c>
      <c r="D59" s="10">
        <f t="shared" si="19"/>
        <v>1</v>
      </c>
      <c r="E59" s="23">
        <f t="shared" si="19"/>
        <v>229.32</v>
      </c>
      <c r="F59" s="10">
        <f t="shared" si="19"/>
        <v>117</v>
      </c>
      <c r="G59" s="10">
        <f t="shared" si="19"/>
        <v>225</v>
      </c>
      <c r="H59" s="10">
        <f t="shared" si="19"/>
        <v>6</v>
      </c>
      <c r="I59" s="10">
        <f t="shared" si="19"/>
        <v>141</v>
      </c>
      <c r="J59" s="10">
        <f t="shared" si="19"/>
        <v>72</v>
      </c>
      <c r="K59" s="10">
        <f t="shared" si="19"/>
        <v>13</v>
      </c>
      <c r="L59" s="10">
        <f t="shared" si="19"/>
        <v>2</v>
      </c>
      <c r="M59" s="10">
        <f t="shared" si="19"/>
        <v>11</v>
      </c>
      <c r="N59" s="10">
        <f t="shared" si="19"/>
        <v>13</v>
      </c>
      <c r="O59" s="10">
        <f t="shared" si="19"/>
        <v>4</v>
      </c>
      <c r="P59" s="24">
        <f t="shared" si="17"/>
        <v>4.591836734693878</v>
      </c>
      <c r="Q59" s="24">
        <f t="shared" si="18"/>
        <v>1.2951334379905808</v>
      </c>
    </row>
    <row r="62" spans="1:17" ht="15.6" x14ac:dyDescent="0.3">
      <c r="A62" s="4" t="s">
        <v>36</v>
      </c>
      <c r="B62" s="5" t="s">
        <v>40</v>
      </c>
      <c r="C62" s="5" t="s">
        <v>41</v>
      </c>
      <c r="D62" s="5" t="s">
        <v>42</v>
      </c>
      <c r="E62" s="18" t="s">
        <v>43</v>
      </c>
      <c r="F62" s="5" t="s">
        <v>44</v>
      </c>
      <c r="G62" s="5" t="s">
        <v>45</v>
      </c>
      <c r="H62" s="5" t="s">
        <v>46</v>
      </c>
      <c r="I62" s="5" t="s">
        <v>47</v>
      </c>
      <c r="J62" s="5" t="s">
        <v>48</v>
      </c>
      <c r="K62" s="5" t="s">
        <v>49</v>
      </c>
      <c r="L62" s="5" t="s">
        <v>50</v>
      </c>
      <c r="M62" s="5" t="s">
        <v>51</v>
      </c>
      <c r="N62" s="5" t="s">
        <v>52</v>
      </c>
      <c r="O62" s="5" t="s">
        <v>53</v>
      </c>
      <c r="P62" s="19" t="s">
        <v>54</v>
      </c>
      <c r="Q62" s="5" t="s">
        <v>55</v>
      </c>
    </row>
    <row r="63" spans="1:17" x14ac:dyDescent="0.3">
      <c r="A63" s="5">
        <v>2009</v>
      </c>
      <c r="B63" s="6">
        <v>6</v>
      </c>
      <c r="C63" s="6">
        <v>1</v>
      </c>
      <c r="D63" s="6">
        <v>0</v>
      </c>
      <c r="E63" s="20">
        <v>21</v>
      </c>
      <c r="F63" s="6">
        <v>13</v>
      </c>
      <c r="G63" s="6">
        <v>20</v>
      </c>
      <c r="H63" s="6">
        <v>0</v>
      </c>
      <c r="I63" s="6">
        <v>13</v>
      </c>
      <c r="J63" s="6">
        <v>11</v>
      </c>
      <c r="K63" s="6">
        <v>1</v>
      </c>
      <c r="L63" s="6">
        <v>0</v>
      </c>
      <c r="M63" s="6">
        <v>2</v>
      </c>
      <c r="N63" s="6">
        <v>1</v>
      </c>
      <c r="O63" s="6">
        <v>0</v>
      </c>
      <c r="P63" s="21">
        <f t="shared" ref="P63:P68" si="20">F63*9/E63</f>
        <v>5.5714285714285712</v>
      </c>
      <c r="Q63" s="21">
        <f>(G63+J63)/E63</f>
        <v>1.4761904761904763</v>
      </c>
    </row>
    <row r="64" spans="1:17" x14ac:dyDescent="0.3">
      <c r="A64" s="5">
        <v>2010</v>
      </c>
      <c r="B64" s="6">
        <v>11</v>
      </c>
      <c r="C64" s="6">
        <v>7</v>
      </c>
      <c r="D64" s="6">
        <v>0</v>
      </c>
      <c r="E64" s="20">
        <v>50</v>
      </c>
      <c r="F64" s="6">
        <v>26</v>
      </c>
      <c r="G64" s="6">
        <v>44</v>
      </c>
      <c r="H64" s="6">
        <v>0</v>
      </c>
      <c r="I64" s="6">
        <v>24</v>
      </c>
      <c r="J64" s="6">
        <v>31</v>
      </c>
      <c r="K64" s="6">
        <v>2</v>
      </c>
      <c r="L64" s="6">
        <v>1</v>
      </c>
      <c r="M64" s="6">
        <v>2</v>
      </c>
      <c r="N64" s="6">
        <v>3</v>
      </c>
      <c r="O64" s="6">
        <v>0</v>
      </c>
      <c r="P64" s="21">
        <f t="shared" si="20"/>
        <v>4.68</v>
      </c>
      <c r="Q64" s="21">
        <f>(G64+J64)/E64</f>
        <v>1.5</v>
      </c>
    </row>
    <row r="65" spans="1:18" x14ac:dyDescent="0.3">
      <c r="A65" s="5">
        <v>2011</v>
      </c>
      <c r="B65" s="6">
        <v>9</v>
      </c>
      <c r="C65" s="6">
        <v>6</v>
      </c>
      <c r="D65" s="6">
        <v>1</v>
      </c>
      <c r="E65" s="20">
        <v>34</v>
      </c>
      <c r="F65" s="6">
        <v>30</v>
      </c>
      <c r="G65" s="6">
        <v>41</v>
      </c>
      <c r="H65" s="6">
        <v>3</v>
      </c>
      <c r="I65" s="6">
        <v>10</v>
      </c>
      <c r="J65" s="6">
        <v>17</v>
      </c>
      <c r="K65" s="6">
        <v>0</v>
      </c>
      <c r="L65" s="6">
        <v>2</v>
      </c>
      <c r="M65" s="6">
        <v>2</v>
      </c>
      <c r="N65" s="6">
        <v>2</v>
      </c>
      <c r="O65" s="6">
        <v>1</v>
      </c>
      <c r="P65" s="21">
        <f t="shared" si="20"/>
        <v>7.9411764705882355</v>
      </c>
      <c r="Q65" s="21">
        <v>1</v>
      </c>
    </row>
    <row r="66" spans="1:18" x14ac:dyDescent="0.3">
      <c r="A66" s="5">
        <v>2012</v>
      </c>
      <c r="B66" s="6">
        <v>4</v>
      </c>
      <c r="C66" s="6">
        <v>3</v>
      </c>
      <c r="D66" s="6">
        <v>0</v>
      </c>
      <c r="E66" s="20">
        <v>16</v>
      </c>
      <c r="F66" s="6">
        <v>10</v>
      </c>
      <c r="G66" s="6">
        <v>24</v>
      </c>
      <c r="H66" s="6">
        <v>0</v>
      </c>
      <c r="I66" s="6">
        <v>10</v>
      </c>
      <c r="J66" s="6">
        <v>6</v>
      </c>
      <c r="K66" s="6">
        <v>1</v>
      </c>
      <c r="L66" s="6">
        <v>1</v>
      </c>
      <c r="M66" s="6">
        <v>1</v>
      </c>
      <c r="N66" s="6">
        <v>1</v>
      </c>
      <c r="O66" s="6">
        <v>0</v>
      </c>
      <c r="P66" s="21">
        <f t="shared" si="20"/>
        <v>5.625</v>
      </c>
      <c r="Q66" s="21">
        <f>(G66+J66)/E66</f>
        <v>1.875</v>
      </c>
    </row>
    <row r="67" spans="1:18" x14ac:dyDescent="0.3">
      <c r="A67" s="5">
        <v>2013</v>
      </c>
      <c r="B67" s="6">
        <v>4</v>
      </c>
      <c r="C67" s="6">
        <v>2</v>
      </c>
      <c r="D67" s="6">
        <v>0</v>
      </c>
      <c r="E67" s="20">
        <v>10</v>
      </c>
      <c r="F67" s="6">
        <v>23</v>
      </c>
      <c r="G67" s="6">
        <v>17</v>
      </c>
      <c r="H67" s="6">
        <v>0</v>
      </c>
      <c r="I67" s="6">
        <v>6</v>
      </c>
      <c r="J67" s="6">
        <v>12</v>
      </c>
      <c r="K67" s="6">
        <v>7</v>
      </c>
      <c r="L67" s="6">
        <v>1</v>
      </c>
      <c r="M67" s="6">
        <v>0</v>
      </c>
      <c r="N67" s="6">
        <v>2</v>
      </c>
      <c r="O67" s="6">
        <v>0</v>
      </c>
      <c r="P67" s="21">
        <f t="shared" si="20"/>
        <v>20.7</v>
      </c>
      <c r="Q67" s="21">
        <f>(G67+J67)/E67</f>
        <v>2.9</v>
      </c>
    </row>
    <row r="68" spans="1:18" x14ac:dyDescent="0.3">
      <c r="A68" s="5" t="s">
        <v>26</v>
      </c>
      <c r="B68" s="10">
        <f t="shared" ref="B68:O68" si="21">SUM(B63:B67)</f>
        <v>34</v>
      </c>
      <c r="C68" s="10">
        <f t="shared" si="21"/>
        <v>19</v>
      </c>
      <c r="D68" s="10">
        <f t="shared" si="21"/>
        <v>1</v>
      </c>
      <c r="E68" s="25">
        <f t="shared" si="21"/>
        <v>131</v>
      </c>
      <c r="F68" s="10">
        <f t="shared" si="21"/>
        <v>102</v>
      </c>
      <c r="G68" s="10">
        <f t="shared" si="21"/>
        <v>146</v>
      </c>
      <c r="H68" s="10">
        <f t="shared" si="21"/>
        <v>3</v>
      </c>
      <c r="I68" s="10">
        <f t="shared" si="21"/>
        <v>63</v>
      </c>
      <c r="J68" s="10">
        <f t="shared" si="21"/>
        <v>77</v>
      </c>
      <c r="K68" s="10">
        <f t="shared" si="21"/>
        <v>11</v>
      </c>
      <c r="L68" s="10">
        <f t="shared" si="21"/>
        <v>5</v>
      </c>
      <c r="M68" s="10">
        <f t="shared" si="21"/>
        <v>7</v>
      </c>
      <c r="N68" s="10">
        <f t="shared" si="21"/>
        <v>9</v>
      </c>
      <c r="O68" s="10">
        <f t="shared" si="21"/>
        <v>1</v>
      </c>
      <c r="P68" s="24">
        <f t="shared" si="20"/>
        <v>7.0076335877862599</v>
      </c>
      <c r="Q68" s="24">
        <f>(G68+J68)/E68</f>
        <v>1.7022900763358779</v>
      </c>
    </row>
    <row r="69" spans="1:18" ht="15.6" x14ac:dyDescent="0.3">
      <c r="A69" s="5"/>
      <c r="B69" s="4"/>
      <c r="C69" s="10"/>
      <c r="D69" s="10"/>
      <c r="E69" s="10"/>
      <c r="F69" s="25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24"/>
      <c r="R69" s="24"/>
    </row>
    <row r="71" spans="1:18" ht="18" x14ac:dyDescent="0.35">
      <c r="A71" s="13" t="s">
        <v>38</v>
      </c>
    </row>
    <row r="72" spans="1:18" x14ac:dyDescent="0.3">
      <c r="B72" s="5" t="s">
        <v>40</v>
      </c>
      <c r="C72" s="5" t="s">
        <v>41</v>
      </c>
      <c r="D72" s="5" t="s">
        <v>42</v>
      </c>
      <c r="E72" s="18" t="s">
        <v>43</v>
      </c>
      <c r="F72" s="5" t="s">
        <v>44</v>
      </c>
      <c r="G72" s="5" t="s">
        <v>45</v>
      </c>
      <c r="H72" s="5" t="s">
        <v>46</v>
      </c>
      <c r="I72" s="5" t="s">
        <v>47</v>
      </c>
      <c r="J72" s="5" t="s">
        <v>48</v>
      </c>
      <c r="K72" s="5" t="s">
        <v>49</v>
      </c>
      <c r="L72" s="5" t="s">
        <v>50</v>
      </c>
      <c r="M72" s="5" t="s">
        <v>51</v>
      </c>
      <c r="N72" s="5" t="s">
        <v>52</v>
      </c>
      <c r="O72" s="5" t="s">
        <v>53</v>
      </c>
      <c r="P72" s="19" t="s">
        <v>54</v>
      </c>
      <c r="Q72" s="5" t="s">
        <v>55</v>
      </c>
    </row>
    <row r="73" spans="1:18" ht="15.6" x14ac:dyDescent="0.3">
      <c r="A73" s="4" t="s">
        <v>39</v>
      </c>
      <c r="B73" s="6">
        <v>49</v>
      </c>
      <c r="C73" s="15">
        <v>38</v>
      </c>
      <c r="D73" s="15">
        <v>6</v>
      </c>
      <c r="E73" s="14">
        <v>227.66</v>
      </c>
      <c r="F73" s="14">
        <v>135</v>
      </c>
      <c r="G73" s="14">
        <v>229</v>
      </c>
      <c r="H73" s="14">
        <v>4</v>
      </c>
      <c r="I73" s="14">
        <v>117</v>
      </c>
      <c r="J73" s="14">
        <v>102</v>
      </c>
      <c r="K73" s="14">
        <v>12</v>
      </c>
      <c r="L73" s="15">
        <v>0</v>
      </c>
      <c r="M73" s="14">
        <v>10</v>
      </c>
      <c r="N73" s="14">
        <v>15</v>
      </c>
      <c r="O73" s="14">
        <v>1</v>
      </c>
      <c r="P73" s="21">
        <v>5.3369059123253972</v>
      </c>
      <c r="Q73" s="21">
        <v>1.4539225160326803</v>
      </c>
    </row>
    <row r="74" spans="1:18" ht="15.6" x14ac:dyDescent="0.3">
      <c r="A74" s="4" t="s">
        <v>28</v>
      </c>
      <c r="B74" s="6">
        <v>12</v>
      </c>
      <c r="C74" s="6">
        <v>7</v>
      </c>
      <c r="D74" s="6">
        <v>2</v>
      </c>
      <c r="E74" s="22">
        <v>44.66</v>
      </c>
      <c r="F74" s="15">
        <v>18</v>
      </c>
      <c r="G74" s="15">
        <v>30</v>
      </c>
      <c r="H74" s="6">
        <v>1</v>
      </c>
      <c r="I74" s="6">
        <v>40</v>
      </c>
      <c r="J74" s="15">
        <v>17</v>
      </c>
      <c r="K74" s="15">
        <v>1</v>
      </c>
      <c r="L74" s="15">
        <v>0</v>
      </c>
      <c r="M74" s="6">
        <v>4</v>
      </c>
      <c r="N74" s="6">
        <v>3</v>
      </c>
      <c r="O74" s="6">
        <v>2</v>
      </c>
      <c r="P74" s="26">
        <v>3.627407075682938</v>
      </c>
      <c r="Q74" s="26">
        <v>1.0523958799820869</v>
      </c>
    </row>
    <row r="75" spans="1:18" ht="15.6" x14ac:dyDescent="0.3">
      <c r="A75" s="4" t="s">
        <v>56</v>
      </c>
      <c r="B75" s="6">
        <v>36</v>
      </c>
      <c r="C75" s="6">
        <v>1</v>
      </c>
      <c r="D75" s="6">
        <v>0</v>
      </c>
      <c r="E75" s="6">
        <v>59</v>
      </c>
      <c r="F75" s="6">
        <v>31</v>
      </c>
      <c r="G75" s="6">
        <v>49</v>
      </c>
      <c r="H75" s="6">
        <v>4</v>
      </c>
      <c r="I75" s="6">
        <v>36</v>
      </c>
      <c r="J75" s="6">
        <v>27</v>
      </c>
      <c r="K75" s="6">
        <v>4</v>
      </c>
      <c r="L75" s="6">
        <v>4</v>
      </c>
      <c r="M75" s="6">
        <v>1</v>
      </c>
      <c r="N75" s="15">
        <v>2</v>
      </c>
      <c r="O75" s="15">
        <v>11</v>
      </c>
      <c r="P75" s="21">
        <v>4.7288135593220337</v>
      </c>
      <c r="Q75" s="21">
        <v>1.2881355932203389</v>
      </c>
    </row>
    <row r="76" spans="1:18" ht="15.6" x14ac:dyDescent="0.3">
      <c r="A76" s="4" t="s">
        <v>30</v>
      </c>
      <c r="B76" s="6">
        <v>49</v>
      </c>
      <c r="C76" s="14">
        <v>34</v>
      </c>
      <c r="D76" s="14">
        <v>3</v>
      </c>
      <c r="E76" s="27">
        <v>238.66</v>
      </c>
      <c r="F76" s="14">
        <v>143</v>
      </c>
      <c r="G76" s="14">
        <v>245</v>
      </c>
      <c r="H76" s="14">
        <v>4</v>
      </c>
      <c r="I76" s="15">
        <v>203</v>
      </c>
      <c r="J76" s="14">
        <v>120</v>
      </c>
      <c r="K76" s="14">
        <v>9</v>
      </c>
      <c r="L76" s="14">
        <v>9</v>
      </c>
      <c r="M76" s="15">
        <v>13</v>
      </c>
      <c r="N76" s="14">
        <v>17</v>
      </c>
      <c r="O76" s="14">
        <v>1</v>
      </c>
      <c r="P76" s="28">
        <v>5.3926087320874885</v>
      </c>
      <c r="Q76" s="28">
        <v>1.529372328836001</v>
      </c>
    </row>
    <row r="77" spans="1:18" ht="15.6" x14ac:dyDescent="0.3">
      <c r="A77" s="4" t="s">
        <v>57</v>
      </c>
      <c r="B77" s="14">
        <v>28</v>
      </c>
      <c r="C77" s="14">
        <v>18</v>
      </c>
      <c r="D77" s="14">
        <v>3</v>
      </c>
      <c r="E77" s="29">
        <v>131.32999999999998</v>
      </c>
      <c r="F77" s="14">
        <v>74</v>
      </c>
      <c r="G77" s="14">
        <v>131</v>
      </c>
      <c r="H77" s="14">
        <v>12</v>
      </c>
      <c r="I77" s="14">
        <v>81</v>
      </c>
      <c r="J77" s="14">
        <v>72</v>
      </c>
      <c r="K77" s="14">
        <v>12</v>
      </c>
      <c r="L77" s="14">
        <v>4</v>
      </c>
      <c r="M77" s="14">
        <v>8</v>
      </c>
      <c r="N77" s="14">
        <v>8</v>
      </c>
      <c r="O77" s="14">
        <v>0</v>
      </c>
      <c r="P77" s="28">
        <v>5.0711947003731064</v>
      </c>
      <c r="Q77" s="28">
        <v>1.5457245107743853</v>
      </c>
    </row>
    <row r="78" spans="1:18" ht="15.6" x14ac:dyDescent="0.3">
      <c r="A78" s="4" t="s">
        <v>58</v>
      </c>
      <c r="B78" s="14">
        <v>19</v>
      </c>
      <c r="C78" s="14">
        <v>6</v>
      </c>
      <c r="D78" s="14">
        <v>0</v>
      </c>
      <c r="E78" s="30">
        <v>67</v>
      </c>
      <c r="F78" s="14">
        <v>46</v>
      </c>
      <c r="G78" s="14">
        <v>59</v>
      </c>
      <c r="H78" s="15">
        <v>0</v>
      </c>
      <c r="I78" s="14">
        <v>55</v>
      </c>
      <c r="J78" s="14">
        <v>35</v>
      </c>
      <c r="K78" s="14">
        <v>11</v>
      </c>
      <c r="L78" s="14">
        <v>4</v>
      </c>
      <c r="M78" s="14">
        <v>5</v>
      </c>
      <c r="N78" s="14">
        <v>4</v>
      </c>
      <c r="O78" s="14">
        <v>0</v>
      </c>
      <c r="P78" s="28">
        <v>6.1791044776119399</v>
      </c>
      <c r="Q78" s="28">
        <v>1.4029850746268657</v>
      </c>
    </row>
    <row r="79" spans="1:18" ht="15.6" x14ac:dyDescent="0.3">
      <c r="A79" s="4" t="s">
        <v>59</v>
      </c>
      <c r="B79" s="15">
        <v>72</v>
      </c>
      <c r="C79" s="14">
        <v>22</v>
      </c>
      <c r="D79" s="14">
        <v>1</v>
      </c>
      <c r="E79" s="29">
        <v>229.32</v>
      </c>
      <c r="F79" s="14">
        <v>117</v>
      </c>
      <c r="G79" s="14">
        <v>225</v>
      </c>
      <c r="H79" s="14">
        <v>6</v>
      </c>
      <c r="I79" s="14">
        <v>141</v>
      </c>
      <c r="J79" s="14">
        <v>72</v>
      </c>
      <c r="K79" s="14">
        <v>13</v>
      </c>
      <c r="L79" s="14">
        <v>2</v>
      </c>
      <c r="M79" s="14">
        <v>11</v>
      </c>
      <c r="N79" s="14">
        <v>13</v>
      </c>
      <c r="O79" s="14">
        <v>4</v>
      </c>
      <c r="P79" s="28">
        <v>4.591836734693878</v>
      </c>
      <c r="Q79" s="28">
        <v>1.2951334379905808</v>
      </c>
    </row>
    <row r="80" spans="1:18" ht="15.6" x14ac:dyDescent="0.3">
      <c r="A80" s="4" t="s">
        <v>36</v>
      </c>
      <c r="B80" s="14">
        <v>34</v>
      </c>
      <c r="C80" s="14">
        <v>19</v>
      </c>
      <c r="D80" s="14">
        <v>1</v>
      </c>
      <c r="E80" s="30">
        <v>131</v>
      </c>
      <c r="F80" s="14">
        <v>102</v>
      </c>
      <c r="G80" s="14">
        <v>146</v>
      </c>
      <c r="H80" s="14">
        <v>3</v>
      </c>
      <c r="I80" s="14">
        <v>63</v>
      </c>
      <c r="J80" s="14">
        <v>77</v>
      </c>
      <c r="K80" s="14">
        <v>11</v>
      </c>
      <c r="L80" s="14">
        <v>5</v>
      </c>
      <c r="M80" s="14">
        <v>7</v>
      </c>
      <c r="N80" s="14">
        <v>9</v>
      </c>
      <c r="O80" s="14">
        <v>1</v>
      </c>
      <c r="P80" s="28">
        <v>7.0076335877862599</v>
      </c>
      <c r="Q80" s="28">
        <v>1.7022900763358779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Batting</vt:lpstr>
      <vt:lpstr>Pitching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Burke</dc:creator>
  <cp:lastModifiedBy>Steve Burke</cp:lastModifiedBy>
  <dcterms:created xsi:type="dcterms:W3CDTF">2019-01-19T14:29:20Z</dcterms:created>
  <dcterms:modified xsi:type="dcterms:W3CDTF">2022-07-23T19:15:02Z</dcterms:modified>
</cp:coreProperties>
</file>